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5456" windowHeight="12384" tabRatio="653" activeTab="0"/>
  </bookViews>
  <sheets>
    <sheet name="Front page" sheetId="1" r:id="rId1"/>
    <sheet name="World 88-13" sheetId="2" r:id="rId2"/>
    <sheet name="Regional totals" sheetId="3" r:id="rId3"/>
    <sheet name="Local currency financial years" sheetId="4" r:id="rId4"/>
    <sheet name="Local currency calendar years" sheetId="5" r:id="rId5"/>
    <sheet name="Constant (2011) USD" sheetId="6" r:id="rId6"/>
    <sheet name="Share of GDP" sheetId="7" r:id="rId7"/>
    <sheet name="Footnotes" sheetId="8" r:id="rId8"/>
  </sheets>
  <definedNames/>
  <calcPr fullCalcOnLoad="1"/>
</workbook>
</file>

<file path=xl/sharedStrings.xml><?xml version="1.0" encoding="utf-8"?>
<sst xmlns="http://schemas.openxmlformats.org/spreadsheetml/2006/main" count="4828" uniqueCount="524">
  <si>
    <t>The military expenditure of the United Arab Emirates is uncertain and lacking in transparency. Official documents and IMF reports sometimes give figures for defence spending, but only covering "goods and services" i.e. not salaries or military equipment. However, IMF reports give figures for spending on "Abu Dhabi Federal Services", said to be mostly for military spending. We have estimated total UAE military spending by taking 80% of the Federal Services figure, plus, the MOD goods and services figure, or estimates of this where not available.</t>
  </si>
  <si>
    <t>Numbered footnotes can be found on the Footnotes worksheet.</t>
  </si>
  <si>
    <t>The following special notes are used in each worksheet</t>
  </si>
  <si>
    <t>Numbered footnote references can be found in each of the data sheets</t>
  </si>
  <si>
    <t>‖ 16</t>
  </si>
  <si>
    <t xml:space="preserve">b./m. CFA francs                 </t>
  </si>
  <si>
    <t xml:space="preserve">m. baht                       </t>
  </si>
  <si>
    <t>2013 current US$</t>
  </si>
  <si>
    <t xml:space="preserve">b. kwanzas                   </t>
  </si>
  <si>
    <t>..</t>
  </si>
  <si>
    <t>XXX</t>
  </si>
  <si>
    <t>2013 (current prices)</t>
  </si>
  <si>
    <t>Central &amp; South Asia</t>
  </si>
  <si>
    <t>World total (from SIPRI data release)*</t>
  </si>
  <si>
    <t>Middle East (from SIPRI data release)*</t>
  </si>
  <si>
    <t>Military expenditure by region in constant US dollars, 1988–2013</t>
  </si>
  <si>
    <t xml:space="preserve">Figures are in US$ b., at constant 2011 prices and exchange rates, except for the last figure which is in US$ b. at 2013 prices and exchange rates. </t>
  </si>
  <si>
    <t>Military investment expenditure in Burundi amounted to 4500 million and 7152 million CFA Francs in 2012 and 2013 respectively.</t>
  </si>
  <si>
    <t>The 2009 Budget Speech by the Minister of Finance gave figures for the Ministry of Defence budget of 381 million and 189 million dalasis respectively for 2008 and 2009. However these figures represent a different definition of military expenditure than earlier figures, so cannot be used to form a consistent series. They would imply a much higher increase in spending in 2008 than is likely to be the case.</t>
  </si>
  <si>
    <t xml:space="preserve"> The figures for 2008-2013 are estimates based on an estimated share of the Defence, Public Order and Safety budget, and are subject to considerable uncertainty.</t>
  </si>
  <si>
    <t>Zimbabwe abandoned the Zimbabwean dollar in April 2009 and now mainly uses the US dollar. All figures for Zimbabwe have been converted into US$ at the market exchange rate for the year in question. Constant price US$ figures before 2009 have been calculated using implicit dollar CPI figures provided by the IMF. The figure in 1999 includes a supplementary allocation of New Z$ 1.8 million (US$51.9 million).</t>
  </si>
  <si>
    <t>The figures for El Salvador include military pensions from the Armed Forces Pensions Fund for 2002-2012. For 1988-2001, the figures include an estimate of $75m. as an average for pensions, as figures are not available. For 2013, the figures include an estimate of $110.4m. for pensions, the same as the actual figure for 2012. The pensions figures may be slightly overestimated as they include financial investments by the Pensions Fund, which amounted to $17m. in 2010.</t>
  </si>
  <si>
    <t>The figures for Chile are for the adopted budget. The figures for Chile were extensively revised in 2013 compared to previous editions of the database. This is due to 1) receiving new, more complete data from the Chilean authorities and 2) Following a review, SIPRI has decided that the Carabineros should not be considered a paramilitary force from 1990 onwards, and have therefore been excluded from the SIPRI figures. This means that the figures for Chile are considerably lower than previously reported. The figures for Chile include direct transfers from the state-owned copper company Corporacion Nacional del Cobre (CODELCO) for military purchases. Since 2004, the MOD has built up a surplus from unspent portions of these transferred funds, which in 2011 were placed in a Strategic Contingency Fund for future equipment spending. The SIPRI figures continue to count the transfers from CODELCO rather than actual spending.</t>
  </si>
  <si>
    <t>The figures for Guyana from 2000-2013 are for current expenditure only. Capital expenditure for 2003 to 2006 amounted to 147,154,155 and 172 million Guyana Dollars respectively. The figures for 2000-2013  may not be directly comparable to those from 1988-1995.</t>
  </si>
  <si>
    <t>The figures for China are for estimated total military expenditure, including estimates for items not included in the official defence budget. On the estimates in local currency and as share of GDP for the period 1989-98, see Shaoguang Wang, The military expenditure of China, 1989 to 98, SIPRI Yearbook 1999: Armaments, Disarmament and International Security (Oxford University Press: Oxford, 1999), pp. 349. The estimates for the years 1999-2013 are based on: publicly-available figures for official military expenditure and for certain other items; estimates based on official data and Prof. Wang's methodology for others; for the most recent years, where no official data is available for certain items, estimates are based on either the percentage change in official military expenditure, recent trends in spending in the same category, and in the case of the commercial earnings of the Peoples Liberation Army (PLA), on the assumption of a gradual decrease.</t>
  </si>
  <si>
    <t>The figures for South Korea do not include spending on 3 **special funds** for relocation of military installations, relocations of US bases, and Welfare for Troops. These amounted to 449.3 billion, 1048.8, 1285.2, 916.7 and 943.6 billion Won in 2009-2013 respectively.</t>
  </si>
  <si>
    <t>The figures for Myanmar (Burma) are not presented in US dollar terms owing to the extreme variation of in stated the exchange rate between the kyat and the US dollar. Stated exchange rates vary from 6.076 to 960 Kyat/US$ (2003). The figures for 2011-2013 are from the official state budget, and may not be directly comparable with earlier figures which are from secondary sources. The new 2011 constitution also allows the chief of staff of the armed forces to draw unlimited additional funds from a *special fund* without the consent of parliament. It is not known if this facility has been used so far.</t>
  </si>
  <si>
    <t>The defence budget of Viet Nam has been declared to be a state secret according to media sources. The figures for Viet Nam for 2012 and 2013 are also from media sources, whose reliability cannot be easily assessed.</t>
  </si>
  <si>
    <t>Defence spending in the Public Sector Development Plan amounted to 2.3, 5, 3.9, 1.4, 1.8 and 4.2 billion rupees in 2008-2013 respectively. The figures for Pakistan have been revised compared to previous versions of the SIPRI military expenditure database and yearbook to include spending on paramilitary forces: the Civil Armed Police, the Coastguard and the Pakistan Rangers.</t>
  </si>
  <si>
    <t>Figures for Papua New Guinea before 2004 are for the recurrent part of the budget, excluding development expenditure. The latter is highly variable over the period 2004-2013, but is a small share (&lt;3%) of the total in the years 2004-2006.</t>
  </si>
  <si>
    <t>The figures for Azerbaijan for 2011 to 2013 include allocations of 1087, 1123 and 1172 million manats respectively for *special defence projects* in addition to the main defence budget.</t>
  </si>
  <si>
    <t>The figures for Croatia for 2004-10 include sums allocated from central government expenditure for repayments on a loan for a military radar system. The sums allocated were 160, 431.1, 147.8, 91.4, 53.2, 54.6 and 55.2 million Koruny in 2004-2010 respectively. Payments continued in 2011, but figures are not available, so a figure of 55.2 million Koruny has been included in the figures for 2011 as an estimate. The loan repayments concluded in 2011, according to the Croatian government.</t>
  </si>
  <si>
    <t xml:space="preserve">The figures for Greece for 2013 should be treated with caution, as the economic and fiscal crisis may lead to actual expenditure being significantly lower than the revised budget that has been used as a basis for the current estimate. </t>
  </si>
  <si>
    <t>The figures for Lithuania have been revised compared to previous editions of the SIPRI Yearbook/database, and now do not include spending on the State Border Guard Service, as it is not clear if they constitute a paramilitary force according to the SIPRI definition of military expenditure. As a result, the figures for Lithuania for 2004-2013 are about 20% lower than previously reported.</t>
  </si>
  <si>
    <t>The figures for Poland exclude some defence spending in other ministries, and additional domestic defence spending such as the Armed Forces Modernization Fund and some additional Defence R&amp;D. Between 2004 and 2013 these additional sums varied between about 240 million and 640 million Zlotys.</t>
  </si>
  <si>
    <t>Figures for Ukraine are for the adopted budget up to 2007, and for 2013.</t>
  </si>
  <si>
    <t>The figures for Oman for 2011-2012 include substantial supplemental allocations for arms purchases.</t>
  </si>
  <si>
    <t>‡ 6</t>
  </si>
  <si>
    <t>‡ 13</t>
  </si>
  <si>
    <t>§ ¶ 23</t>
  </si>
  <si>
    <t>‡ 27</t>
  </si>
  <si>
    <t>§ 38</t>
  </si>
  <si>
    <t>‡ 41</t>
  </si>
  <si>
    <t>† 51</t>
  </si>
  <si>
    <t>‡ 60</t>
  </si>
  <si>
    <t>† 62</t>
  </si>
  <si>
    <t>‡ 63</t>
  </si>
  <si>
    <t>§ ¶ 64</t>
  </si>
  <si>
    <t>† 65</t>
  </si>
  <si>
    <t>† ¶ 67</t>
  </si>
  <si>
    <t>† 68</t>
  </si>
  <si>
    <t>† 74</t>
  </si>
  <si>
    <t>† 77</t>
  </si>
  <si>
    <t>† ¶ 82</t>
  </si>
  <si>
    <t>† ¶ 88</t>
  </si>
  <si>
    <t>§ 90</t>
  </si>
  <si>
    <t>¶ 93</t>
  </si>
  <si>
    <t>‡ 96</t>
  </si>
  <si>
    <t>§ 97</t>
  </si>
  <si>
    <t>‖ 10</t>
  </si>
  <si>
    <t>‖ 14</t>
  </si>
  <si>
    <t>‖ 17</t>
  </si>
  <si>
    <t>‖ 19</t>
  </si>
  <si>
    <t>‡ ‖ 26</t>
  </si>
  <si>
    <t>‖ 28</t>
  </si>
  <si>
    <t>‖ 44</t>
  </si>
  <si>
    <t>‖ 66</t>
  </si>
  <si>
    <t>‖ 72</t>
  </si>
  <si>
    <t>Military expenditure by country, in local currency, 1988-2013</t>
  </si>
  <si>
    <t>Military expenditure by country, in constant (2011) US$ m., 1988-2013</t>
  </si>
  <si>
    <t>Figures are in US $m., at constant 2011 prices and exchange rates, except for the last figure, which is in US$m. at 2013 prices and exchange rates</t>
  </si>
  <si>
    <t>Military expenditure by country as percentage of gross domestic product, 1988-2013</t>
  </si>
  <si>
    <t xml:space="preserve">Footnotes from the SIPRI Yearbook 2014, written primarily for the data covered in it (2004-2013). As the data is </t>
  </si>
  <si>
    <t>comparable over time the footnotes should, by implication, also be valid for the data for 1988-2003.</t>
  </si>
  <si>
    <t xml:space="preserve">b. leones                     </t>
  </si>
  <si>
    <t>b. takas</t>
  </si>
  <si>
    <t>Estonia merged their Border Guard Service with the National Police in 2010, and are no longer classed as a paramilitary force by SIPRI. This accounts for much of the decrease in Estonian military spending in 2010.</t>
  </si>
  <si>
    <t>South Sudan</t>
  </si>
  <si>
    <t>m. pounds</t>
  </si>
  <si>
    <t>Figures for Switzerland do not include expenditure on military pensions or paramilitary forces, or spending by cantons and local government. From 1990-2006, military spending by cantons and local government typically amounted to between 5-8% of the central government spending figures.</t>
  </si>
  <si>
    <t xml:space="preserve">b. won                           </t>
  </si>
  <si>
    <t xml:space="preserve">USSR/Russia                        </t>
  </si>
  <si>
    <t>Figures in red indicate that more than 10% of the total figure consists of estimates for countries for which data is missing.</t>
  </si>
  <si>
    <r>
      <t>South America</t>
    </r>
    <r>
      <rPr>
        <i/>
        <vertAlign val="superscript"/>
        <sz val="9"/>
        <rFont val="Geneva"/>
        <family val="0"/>
      </rPr>
      <t>a</t>
    </r>
  </si>
  <si>
    <t>All figures for the USA are for financial year (1 Oct. of the previous year-30 Sep. of the stated year) rather than calendar year.</t>
  </si>
  <si>
    <t>North Yemen merged with South Yemen into the Republic of Yemen in 1990. Figures in the table for constant dollars are based on subsequent price and exchange rate data for the united Republic of Yemen, and should be interpreted with caution.</t>
  </si>
  <si>
    <t>Former Yugoslavia including Croatia, Macedonia and Slovenia, has a separate entry up to and including the year 1991. Constant dollar figures are not available due to the lack of reliable economic data for Yugoslavia and its successor states.</t>
  </si>
  <si>
    <t>World total (consistent series)</t>
  </si>
  <si>
    <t>The figures for Honduras do not include arms imports.</t>
  </si>
  <si>
    <t>The budget figures for Georgia for 2003 are believed to be an underestimation of actual spending because of the political turmoil during the year.</t>
  </si>
  <si>
    <t>NATO has provided figures for Bulgaria including pensions from 2006-2008: 1393, 1712 and 1749 million Leva for 2006, 2007 and 2008 respectively.</t>
  </si>
  <si>
    <t>The figures for the Democratic Republic of Congo do not include profits from extensive military-run mining operations. Until 1997 the DRC was know as Zaire.</t>
  </si>
  <si>
    <t>All world totals and most regional totals include estimates for at least one country.</t>
  </si>
  <si>
    <t>Click on the buttons below to see the data.</t>
  </si>
  <si>
    <t>Figures are in local currency at current prices and are for calendar years, unless otherwise stated. Countries are grouped by region and subregion.</t>
  </si>
  <si>
    <t xml:space="preserve">b. naira                      </t>
  </si>
  <si>
    <t xml:space="preserve">b. forint                     </t>
  </si>
  <si>
    <t>The symbol ". ." indicates that data is unavailable, or that the world or regional estimate is considered too uncertain to be reliable.</t>
  </si>
  <si>
    <t>Morocco changed their financial year in 2000. Previously it had operated a July-June financial year, which changed to January-December from 2001. The local currency figure shown for 2000 is the sum of the figure for FY 1999-2000 (5,754m Dirhams) and the figure for a special 6-month financial year from July-December 2000 (8,210m Dirhams).</t>
  </si>
  <si>
    <t xml:space="preserve">m. euros                         </t>
  </si>
  <si>
    <t>Senegal's expenditure for paramilitary forces in 1998 amounted to 21 100 million CFA francs.</t>
  </si>
  <si>
    <t>Czechoslovakia was divided into the Czech Republic and the Republic of Slovakia on 1 Jan. 1993. Figures in the table for constant dollars are based on subsequent CPI and exchange rate data for the Czech Republic, and should be interpreted with caution.</t>
  </si>
  <si>
    <t>The Republic of Yemen was formed in 1990 from the merger of the Yemen Arab Republic (North Yemen) and the People's Democratic Republic of Yemen (South Yemen).</t>
  </si>
  <si>
    <t>The figures for Saudi Arabia are for defence and security.</t>
  </si>
  <si>
    <t>The German Democratic Republic (GDR, East Germany) ceased to exist in Oct. 1990 when it was unified with the Federal Republic of Germany (West Germany). The figures for GDR in constant US dollars are based on subsequent price and exchange rate data for the united Germany, and should be interpreted with caution.</t>
  </si>
  <si>
    <t>The figures for Bosnia and Herzegovina from 2005 onwards are for the armed forces of Bosnia and Herzegovina, which was formed in 2005 from the Croat-Bosniac army of the Federation of Bosnia and Herzegovina and the Bosnian Serb Army of Republika Srpska. The figures prior to 2005 include expenditure for both the army of the Federation of Bosnia and Herzegovina and the Army of Republika Srpska. Data for Bosnia and Herzegovina does not include spending on arms imports.</t>
  </si>
  <si>
    <t>Montenegro declared its independence from the State Union of Serbia and Montenegro on 3 June 2006 and was accepted as a member of the United Nations on 28 June 2006.</t>
  </si>
  <si>
    <t>Sweden changed its accounting system in 2001 giving rise to a series break between 2000 and 2001. This break means that the decrease in military expenditure between 2000 and 2001 is overestimated by 1.4 percentage points.</t>
  </si>
  <si>
    <t xml:space="preserve">Syria                         </t>
  </si>
  <si>
    <t xml:space="preserve">UAE                           </t>
  </si>
  <si>
    <t xml:space="preserve">Singapore                     </t>
  </si>
  <si>
    <t xml:space="preserve">Taiwan                        </t>
  </si>
  <si>
    <t>The figures for Nicaragua includes military aid from USA and Taiwan for the years 2002 - 2009 of 12.5, 16.9, 13.6, 11.1, 7.3, 28.8, 12.2 and 11.6 million gold cordobas, respectively.</t>
  </si>
  <si>
    <t>The figures for Colombia in 2002 – 2007 include special allocations totaling 2.5 billion pesos from a war tax decree of 12 August 2002. Most of these allocations were spent between 2002-2004.</t>
  </si>
  <si>
    <t>From 2001, the UK moved from a cash based accounting system to a resource based system. The figures for the UK from 2001 are based on the "Net Cash Requirement" figures given in the Annual UK Defence Statistics, which are closest to the old cash definition. The Net Cash Requirement definition differ slightly from the cash definition used up to 2000. The effect on the figures for UK military expenditure is unknown.</t>
  </si>
  <si>
    <t>m. bolivares fuerte</t>
  </si>
  <si>
    <t>". ." = data unavailable. "xxx" = country did not exist or was not independent during all or part of the year in question.</t>
  </si>
  <si>
    <t>The figures for the Czech Republic do not include military aid to Afghanistan or Iraq. Aid to Afghanistan was 18.7 million koruny in 2004 and 612.6 million koruny in 2007. Aid to Iraq was 1.1 million koruny in 2005.</t>
  </si>
  <si>
    <t>Adding all military items in Moldova's budget, including expenditure on military pensions and paramilitary forces, would give total miltiary expenditure for 2005, 2006 and 2007 of 343, 457 and 530  million lei, respectively.</t>
  </si>
  <si>
    <t>The figures for Gabon exclude off budget spending financed by the Provisions pour Investissements Hydrocarbures (PIH), an investment fund based on tax revenues from foreign oil companies active in Gabon (see International Monetary Fund (IMF), Gabon: Request for Stan-by Arrangement-Staff Report; Staff Statement; Press Relase on the Executive Board Discussion; and Statement by the Executive director for Gabon, Country Report no. 07/174 (IMF: Washington, DC, May 2007), p. 13.</t>
  </si>
  <si>
    <t>Chad's military expenditure increased sharply after 2005 due to conflict in the east of the country, with exceptional military expenditure financed by oil revenues. Figures for 2006 are not available, but available information suggests a large increase over 2005, and a smaller increase from 2006 to 2007.</t>
  </si>
  <si>
    <t>The figures for Afghanistan are for core budget expenditure on the Afghan National Army. Military aid from foreign donors, which in 2009 included $4 billion from the USA, 16 times Afghanistan’s domestic military expenditure, is not included.</t>
  </si>
  <si>
    <t>The definition of military expenditure for FYROM changed from 2006. Border troops were transfered from the Ministry of Defence to the Ministry of Interior Affairs and part of the military pensions, previously entirely excluded, are now included.</t>
  </si>
  <si>
    <t xml:space="preserve">b. CFA francs                 </t>
  </si>
  <si>
    <t>Costa Rica has no armed forces. Expenditure for paramilitary forces, border guard, and maritime and air serveillance is less than 0.05% of GDP.</t>
  </si>
  <si>
    <t xml:space="preserve">Cyprus                        </t>
  </si>
  <si>
    <t>For the years 1998–2002 Fiji's spending on military pensions amounted to roughly 3.5 per cent of annual military spending.</t>
  </si>
  <si>
    <t>The figures for Albania prior to 2006 do not fully include pensions.</t>
  </si>
  <si>
    <t xml:space="preserve">m. reais                      </t>
  </si>
  <si>
    <t xml:space="preserve">Netherlands                   </t>
  </si>
  <si>
    <t>The figures for Bolivia include some expenditure for civil defence.</t>
  </si>
  <si>
    <t>The figures for Sierra Leone in 1998 and 1999 are not available due to the coup d'etat and subsequent civil war. It is not clear whether the data before and after these years are based on the same definition.</t>
  </si>
  <si>
    <t xml:space="preserve">Italy                         </t>
  </si>
  <si>
    <t>Figures for Cuba are for Defence &amp; Internal Order. The figures shown in table 5A.3 are for current US$, converted at the official exchange rate for each year, instead of constant price (2008) US$, due to the lack of reliable inflation data for Cuba. Data for military expenditure as a share of GDP are not shown due to the lack of reliable GDP data for Cuba.</t>
  </si>
  <si>
    <t>All data are expressed in the most recent currency for each country.</t>
  </si>
  <si>
    <t>The figures for Bahrain do not include extra budgetary spending on defence procurement.</t>
  </si>
  <si>
    <t xml:space="preserve">m. balboas                    </t>
  </si>
  <si>
    <t xml:space="preserve">m. litai                      </t>
  </si>
  <si>
    <t xml:space="preserve">Luxembourg                    </t>
  </si>
  <si>
    <t xml:space="preserve">m. birr                       </t>
  </si>
  <si>
    <t>The coverage of the series for Turkmenistan varies over time due to classification changes in the Turkmen system of public accounts.</t>
  </si>
  <si>
    <t xml:space="preserve">Laos                          </t>
  </si>
  <si>
    <t>The figures for France from 2006 are calculated with a new methodology due to a change in the French budgetary system and financial law.</t>
  </si>
  <si>
    <t>The Haitian defence forces were disbanded in 1994 and replaced by the national police which also has coast guard functions.</t>
  </si>
  <si>
    <t xml:space="preserve">m. pesos                      </t>
  </si>
  <si>
    <t xml:space="preserve">Jordan                        </t>
  </si>
  <si>
    <t xml:space="preserve">Kuwait                        </t>
  </si>
  <si>
    <t xml:space="preserve">Lebanon                       </t>
  </si>
  <si>
    <t xml:space="preserve">b. pounds                     </t>
  </si>
  <si>
    <t xml:space="preserve">Oman                          </t>
  </si>
  <si>
    <t>†</t>
  </si>
  <si>
    <t>Figures for these countries do not include military pensions</t>
  </si>
  <si>
    <t xml:space="preserve">‡ </t>
  </si>
  <si>
    <t>Montenegro seceded from the State Union of Serbia and Montenegro 3 June 2006.  The figures up to 2005 are for the State Union of Serbia and Montenegro (known as the Federal Republic of Yugoslavia until February 2003) and for 2006 onwards for Serbia alone.</t>
  </si>
  <si>
    <t xml:space="preserve">Nicaragua                     </t>
  </si>
  <si>
    <t xml:space="preserve">m. córdobas                   </t>
  </si>
  <si>
    <t xml:space="preserve">Panama                        </t>
  </si>
  <si>
    <t>Africa</t>
  </si>
  <si>
    <t>North Africa</t>
  </si>
  <si>
    <t>The figures for Rwanda for 1998 are from the official defence budget. According to the IMF there are additional sources of funding for military activities, both within the budget and extra-budgetary. The figures for 2005 and 2006 include allocations for the African Union (AU) peacekeeping missions. Rwanda switched from a January-December to a July-June Fiscal Year from July 2009, in accordance with the East Africa Community guidelines. A bridging 6-month mini-budget was enacted for the first half of 2009.</t>
  </si>
  <si>
    <t>Countries are grouped by region and subregion</t>
  </si>
  <si>
    <t>Geographical regions</t>
  </si>
  <si>
    <t>Asia and Oceania</t>
  </si>
  <si>
    <t>Central Europe</t>
  </si>
  <si>
    <t xml:space="preserve">Dominican Rep.                </t>
  </si>
  <si>
    <t xml:space="preserve">Haiti                         </t>
  </si>
  <si>
    <t xml:space="preserve">m. gourdes                    </t>
  </si>
  <si>
    <t xml:space="preserve">Denmark                       </t>
  </si>
  <si>
    <t xml:space="preserve">m. koruny                     </t>
  </si>
  <si>
    <t>Figures for Mozambique include expenditure for the demobilization of government and RENAMO soldiers and the formation of a new unified army from 1994 onwards.</t>
  </si>
  <si>
    <t xml:space="preserve">b. rials                      </t>
  </si>
  <si>
    <t xml:space="preserve">Iraq                          </t>
  </si>
  <si>
    <t>The figures for Latvia do not include allocations for military pensions paid by Russia, which averaged 27 million lats per year over 1996–98.</t>
  </si>
  <si>
    <t xml:space="preserve">Jamaica                       </t>
  </si>
  <si>
    <t xml:space="preserve">Belize                        </t>
  </si>
  <si>
    <t xml:space="preserve">Costa Rica                    </t>
  </si>
  <si>
    <t xml:space="preserve">Yemen, South                  </t>
  </si>
  <si>
    <t xml:space="preserve">Hungary                       </t>
  </si>
  <si>
    <t xml:space="preserve">Ireland                       </t>
  </si>
  <si>
    <t>Sub-Saharan Africa</t>
  </si>
  <si>
    <t>Americas</t>
  </si>
  <si>
    <t>North America</t>
  </si>
  <si>
    <t>South America</t>
  </si>
  <si>
    <t xml:space="preserve">m. rials                      </t>
  </si>
  <si>
    <t xml:space="preserve">Qatar                         </t>
  </si>
  <si>
    <t xml:space="preserve">b. guaranies               </t>
  </si>
  <si>
    <t xml:space="preserve">m. nuevos soles           </t>
  </si>
  <si>
    <t xml:space="preserve">b. francs                  </t>
  </si>
  <si>
    <t xml:space="preserve">b. baht                       </t>
  </si>
  <si>
    <t>m. US dollars</t>
  </si>
  <si>
    <t xml:space="preserve">Philippines                   </t>
  </si>
  <si>
    <t xml:space="preserve">Lesotho                       </t>
  </si>
  <si>
    <t xml:space="preserve">Madagascar                    </t>
  </si>
  <si>
    <t xml:space="preserve">Liberia                       </t>
  </si>
  <si>
    <t>The figures for Sudan are for spending on defence and security.</t>
  </si>
  <si>
    <t xml:space="preserve">Korea, South                  </t>
  </si>
  <si>
    <t>Central Asia</t>
  </si>
  <si>
    <t>East Asia</t>
  </si>
  <si>
    <t xml:space="preserve">Lithuania                     </t>
  </si>
  <si>
    <t>The figures for Kyrgyzstan include spending on internal security, accounting for a substantial part of total military spending.</t>
  </si>
  <si>
    <t xml:space="preserve">b. yen                        </t>
  </si>
  <si>
    <t xml:space="preserve">Korea, North                  </t>
  </si>
  <si>
    <t xml:space="preserve">Djibouti                      </t>
  </si>
  <si>
    <t xml:space="preserve">Equatorial Guinea             </t>
  </si>
  <si>
    <t>April</t>
  </si>
  <si>
    <t>October</t>
  </si>
  <si>
    <t>July</t>
  </si>
  <si>
    <t>Special, see notes</t>
  </si>
  <si>
    <t xml:space="preserve">Nepal                         </t>
  </si>
  <si>
    <t xml:space="preserve">b. dong                       </t>
  </si>
  <si>
    <t xml:space="preserve">Afghanistan                   </t>
  </si>
  <si>
    <t>Ecuador changed its currency from the sucre to the US dollars on 13 March 2000, at a rate of one dollar to 25 000 sucres. The current price figures for each year  represent the dollar value of military expenditure at the market exchange rate for that year.</t>
  </si>
  <si>
    <t xml:space="preserve">Australia                     </t>
  </si>
  <si>
    <t xml:space="preserve">Fiji                          </t>
  </si>
  <si>
    <t xml:space="preserve">Malawi                        </t>
  </si>
  <si>
    <t xml:space="preserve">Bangladesh                    </t>
  </si>
  <si>
    <t xml:space="preserve">Country                   </t>
  </si>
  <si>
    <t>Currency</t>
  </si>
  <si>
    <t xml:space="preserve">m. kroner                     </t>
  </si>
  <si>
    <t xml:space="preserve">Estonia                       </t>
  </si>
  <si>
    <t xml:space="preserve">m. krooni                     </t>
  </si>
  <si>
    <t xml:space="preserve">Finland                       </t>
  </si>
  <si>
    <t xml:space="preserve">France                        </t>
  </si>
  <si>
    <t>Iceland</t>
  </si>
  <si>
    <t xml:space="preserve">Yemen                         </t>
  </si>
  <si>
    <t xml:space="preserve">b. riyals                     </t>
  </si>
  <si>
    <t>Figures for Mauritania are for operating expenditures only.</t>
  </si>
  <si>
    <t>The figures for Namibia for 1999 refer to the budget of the Ministry of Defence only. In addition to this the 1999 budget of the Ministry of Finance includes a contingency provision of N$104 million for the Namibian military presence in the Democratic Republic of the Congo (DRC). The figures for 2002 include a supplementary allocation of N$78.5 million.</t>
  </si>
  <si>
    <t xml:space="preserve">Poland                        </t>
  </si>
  <si>
    <t xml:space="preserve">Bosnia-Herzegovina            </t>
  </si>
  <si>
    <t xml:space="preserve">Yemen, North                  </t>
  </si>
  <si>
    <t xml:space="preserve">Namibia                       </t>
  </si>
  <si>
    <t xml:space="preserve">Niger                         </t>
  </si>
  <si>
    <t xml:space="preserve">Czech Rep.                    </t>
  </si>
  <si>
    <t xml:space="preserve">German DR                     </t>
  </si>
  <si>
    <t xml:space="preserve">Greece                        </t>
  </si>
  <si>
    <t>The figures for India include expenditure on the paramilitary forces of the Border Security Force, the Central Reserve Police Force, the Assam Rifles, the Indo-Tibetan Border Police and, from 2007 the Sashastra Seema Bal but do not include spending on military nuclear activities.</t>
  </si>
  <si>
    <t xml:space="preserve">m. shillings                  </t>
  </si>
  <si>
    <t xml:space="preserve">m. US dollar                  </t>
  </si>
  <si>
    <t xml:space="preserve">Guatemala                     </t>
  </si>
  <si>
    <t>The figures for Uzbekistan expressed in constant US dollars should be seen in the light of considerable difference beetwen the official and the unofficial exchange rates.</t>
  </si>
  <si>
    <t>Figures for Eritrea in 1995 include expenditure for demobilization.</t>
  </si>
  <si>
    <t>South Asia</t>
  </si>
  <si>
    <t>Europe</t>
  </si>
  <si>
    <t xml:space="preserve">Canada                        </t>
  </si>
  <si>
    <t xml:space="preserve">USA                           </t>
  </si>
  <si>
    <t xml:space="preserve">Rwanda                        </t>
  </si>
  <si>
    <t xml:space="preserve">Senegal                       </t>
  </si>
  <si>
    <t>Figures for Côte d'Ivore are for the adopted budget up to 2003.</t>
  </si>
  <si>
    <t xml:space="preserve">Angola                        </t>
  </si>
  <si>
    <t xml:space="preserve">m. nakfa                      </t>
  </si>
  <si>
    <t xml:space="preserve">Ethiopia                      </t>
  </si>
  <si>
    <t xml:space="preserve">Gabon                         </t>
  </si>
  <si>
    <t xml:space="preserve">Gambia                        </t>
  </si>
  <si>
    <t xml:space="preserve">b. kip                        </t>
  </si>
  <si>
    <t xml:space="preserve">Malaysia                      </t>
  </si>
  <si>
    <t>The Panamanian defence forces were disbanded in 1990 and replaced by the national guard, consisting of the national police and the air and maritime services.</t>
  </si>
  <si>
    <t xml:space="preserve">Morocco                       </t>
  </si>
  <si>
    <t xml:space="preserve">m. dirhams                    </t>
  </si>
  <si>
    <t>Figures do not always add up to totals because of the conventions of rounding.</t>
  </si>
  <si>
    <t xml:space="preserve">Seychelles                    </t>
  </si>
  <si>
    <t xml:space="preserve">Sierra Leone                  </t>
  </si>
  <si>
    <t xml:space="preserve">m. dalasis                    </t>
  </si>
  <si>
    <t xml:space="preserve">m. ringgit                    </t>
  </si>
  <si>
    <t xml:space="preserve">Mongolia                      </t>
  </si>
  <si>
    <t xml:space="preserve">m. tugriks                    </t>
  </si>
  <si>
    <t xml:space="preserve">Myanmar                       </t>
  </si>
  <si>
    <t xml:space="preserve">b. kyats                      </t>
  </si>
  <si>
    <t xml:space="preserve">m. dollars                    </t>
  </si>
  <si>
    <t xml:space="preserve">b. drams                   </t>
  </si>
  <si>
    <t xml:space="preserve">b. CFA francs              </t>
  </si>
  <si>
    <t xml:space="preserve">b. sum                     </t>
  </si>
  <si>
    <t xml:space="preserve">b. kwacha                  </t>
  </si>
  <si>
    <t xml:space="preserve">Latvia                        </t>
  </si>
  <si>
    <t xml:space="preserve">m. lats                       </t>
  </si>
  <si>
    <t>Figures are in local currency at current prices and are for financial years. Countries are grouped by region and subregion.</t>
  </si>
  <si>
    <t xml:space="preserve">Pakistan                      </t>
  </si>
  <si>
    <t xml:space="preserve">Sri Lanka                     </t>
  </si>
  <si>
    <t xml:space="preserve">b. tenge                      </t>
  </si>
  <si>
    <t xml:space="preserve">India                         </t>
  </si>
  <si>
    <t>Figures for these countries do not include spending on paramilitary forces</t>
  </si>
  <si>
    <t>The figures for Italy include spending on civil defence, which typically amounts to about 4.5% of the total.</t>
  </si>
  <si>
    <t xml:space="preserve">b. dollars                    </t>
  </si>
  <si>
    <t xml:space="preserve">Thailand                      </t>
  </si>
  <si>
    <t xml:space="preserve">Viet Nam                      </t>
  </si>
  <si>
    <t>Figures for these countries are for the adopted budget, rather than actual expenditure</t>
  </si>
  <si>
    <t>¶</t>
  </si>
  <si>
    <t xml:space="preserve">Zambia                        </t>
  </si>
  <si>
    <t xml:space="preserve">Zimbabwe                      </t>
  </si>
  <si>
    <t xml:space="preserve">Ghana                         </t>
  </si>
  <si>
    <t xml:space="preserve">Uganda                        </t>
  </si>
  <si>
    <t xml:space="preserve">Cape Verde                    </t>
  </si>
  <si>
    <t>Figures for these countries are for current spending only  (i.e. exclude capital spending)</t>
  </si>
  <si>
    <t>§</t>
  </si>
  <si>
    <t xml:space="preserve">m. lari                       </t>
  </si>
  <si>
    <t xml:space="preserve">m. lempiras                   </t>
  </si>
  <si>
    <t xml:space="preserve">Mexico                        </t>
  </si>
  <si>
    <t xml:space="preserve">b. dinars                     </t>
  </si>
  <si>
    <t xml:space="preserve">Israel                        </t>
  </si>
  <si>
    <t xml:space="preserve">m. new shekels                </t>
  </si>
  <si>
    <t xml:space="preserve">b. ariary                     </t>
  </si>
  <si>
    <t>Figures for Nigeria before 1999 are understated because of the use by the military of a favourable specific dollar exchange rate.</t>
  </si>
  <si>
    <t xml:space="preserve">m. kunas                      </t>
  </si>
  <si>
    <t xml:space="preserve">Cuba                          </t>
  </si>
  <si>
    <t>Investment expenditure for CAR for 2005 amounted to 775 000 CFA. francs.</t>
  </si>
  <si>
    <t xml:space="preserve">Bulgaria                      </t>
  </si>
  <si>
    <t xml:space="preserve">m. leva                       </t>
  </si>
  <si>
    <t xml:space="preserve">Croatia                       </t>
  </si>
  <si>
    <t xml:space="preserve">Tanzania                      </t>
  </si>
  <si>
    <t xml:space="preserve">b. shillings                  </t>
  </si>
  <si>
    <t xml:space="preserve">Togo                          </t>
  </si>
  <si>
    <t xml:space="preserve">Jamaica                      </t>
  </si>
  <si>
    <t xml:space="preserve">m. shillings                     </t>
  </si>
  <si>
    <t xml:space="preserve">m. cedis                      </t>
  </si>
  <si>
    <t xml:space="preserve">m. marka                      </t>
  </si>
  <si>
    <t xml:space="preserve">m. pounds                     </t>
  </si>
  <si>
    <t xml:space="preserve">Nigeria                       </t>
  </si>
  <si>
    <t>January</t>
  </si>
  <si>
    <t>Central America &amp; the Caribbean</t>
  </si>
  <si>
    <t xml:space="preserve">m. marks                      </t>
  </si>
  <si>
    <t xml:space="preserve">Germany                       </t>
  </si>
  <si>
    <t xml:space="preserve">Czechoslovakia                </t>
  </si>
  <si>
    <t xml:space="preserve">m. korunas                    </t>
  </si>
  <si>
    <t xml:space="preserve">Kenya                         </t>
  </si>
  <si>
    <t xml:space="preserve">m. bolivianos                 </t>
  </si>
  <si>
    <t xml:space="preserve">Brazil                        </t>
  </si>
  <si>
    <t xml:space="preserve">Kazakhstan                    </t>
  </si>
  <si>
    <t xml:space="preserve">m. quetzales                  </t>
  </si>
  <si>
    <t xml:space="preserve">Honduras                      </t>
  </si>
  <si>
    <t xml:space="preserve">m. meticais                   </t>
  </si>
  <si>
    <t xml:space="preserve">Burkina Faso                  </t>
  </si>
  <si>
    <t xml:space="preserve">Burundi                       </t>
  </si>
  <si>
    <t>The figure for Ethiopia in 1999 includes an allocation of 1 billion birr in addition to the original defence budget.</t>
  </si>
  <si>
    <t>Figures for Madagascar include expenditure for the gendarmerie and the National Police.</t>
  </si>
  <si>
    <t xml:space="preserve">Eritrea                       </t>
  </si>
  <si>
    <t xml:space="preserve">b. won                        </t>
  </si>
  <si>
    <t xml:space="preserve">Tunisia                       </t>
  </si>
  <si>
    <t>Sub-Saharan</t>
  </si>
  <si>
    <t xml:space="preserve">Costa Rica                   </t>
  </si>
  <si>
    <t xml:space="preserve">Cuba                         </t>
  </si>
  <si>
    <t xml:space="preserve">Dominican Rep.               </t>
  </si>
  <si>
    <t xml:space="preserve">El Salvador                  </t>
  </si>
  <si>
    <t xml:space="preserve">Guatemala                    </t>
  </si>
  <si>
    <t xml:space="preserve">m. new dinars                 </t>
  </si>
  <si>
    <t xml:space="preserve">Bahrain                       </t>
  </si>
  <si>
    <t xml:space="preserve">Egypt                         </t>
  </si>
  <si>
    <t xml:space="preserve">Iran                          </t>
  </si>
  <si>
    <t xml:space="preserve">Indonesia                     </t>
  </si>
  <si>
    <t xml:space="preserve">b. rupiah                     </t>
  </si>
  <si>
    <t xml:space="preserve">Japan                         </t>
  </si>
  <si>
    <t xml:space="preserve">b. riel                       </t>
  </si>
  <si>
    <t xml:space="preserve">China, P. R.                  </t>
  </si>
  <si>
    <t xml:space="preserve">b. yuan                       </t>
  </si>
  <si>
    <t xml:space="preserve">Côte d’Ivoire                 </t>
  </si>
  <si>
    <t>Oceania</t>
  </si>
  <si>
    <t xml:space="preserve">Chile                         </t>
  </si>
  <si>
    <t xml:space="preserve">b. pesos                      </t>
  </si>
  <si>
    <t xml:space="preserve">Romania                       </t>
  </si>
  <si>
    <t xml:space="preserve">m. new lei                    </t>
  </si>
  <si>
    <t>The figures for Guinea might be an underestimate as the IMF reports large extra-budgetary spending for the military.</t>
  </si>
  <si>
    <t xml:space="preserve">Portugal                      </t>
  </si>
  <si>
    <t xml:space="preserve">Panama                       </t>
  </si>
  <si>
    <t>Timor Leste</t>
  </si>
  <si>
    <t xml:space="preserve">Colombia                      </t>
  </si>
  <si>
    <t xml:space="preserve">Ecuador                       </t>
  </si>
  <si>
    <t xml:space="preserve">m. riyals                     </t>
  </si>
  <si>
    <t xml:space="preserve">Saudi Arabia                  </t>
  </si>
  <si>
    <t xml:space="preserve">Mexico                       </t>
  </si>
  <si>
    <t xml:space="preserve">Nicaragua                    </t>
  </si>
  <si>
    <t xml:space="preserve">Slovenia                      </t>
  </si>
  <si>
    <t xml:space="preserve">Spain                         </t>
  </si>
  <si>
    <t xml:space="preserve">Sweden                        </t>
  </si>
  <si>
    <t xml:space="preserve">m. kronor                     </t>
  </si>
  <si>
    <t xml:space="preserve">Switzerland                   </t>
  </si>
  <si>
    <t xml:space="preserve">m. som                        </t>
  </si>
  <si>
    <t xml:space="preserve">Tajikistan                    </t>
  </si>
  <si>
    <t xml:space="preserve">Turkmenistan                  </t>
  </si>
  <si>
    <t xml:space="preserve">New Zealand                   </t>
  </si>
  <si>
    <t xml:space="preserve">Yugoslavia (former)           </t>
  </si>
  <si>
    <t xml:space="preserve">Uzbekistan                    </t>
  </si>
  <si>
    <t xml:space="preserve">Brunei                        </t>
  </si>
  <si>
    <t xml:space="preserve">Cambodia                      </t>
  </si>
  <si>
    <t>m. krónur</t>
  </si>
  <si>
    <t xml:space="preserve">b. francs                     </t>
  </si>
  <si>
    <t xml:space="preserve">Cameroon                      </t>
  </si>
  <si>
    <t>‖</t>
  </si>
  <si>
    <t xml:space="preserve">Mauritius                     </t>
  </si>
  <si>
    <t xml:space="preserve">m. escudos                    </t>
  </si>
  <si>
    <t xml:space="preserve">Congo                         </t>
  </si>
  <si>
    <t xml:space="preserve">Congo, Dem. Rep.              </t>
  </si>
  <si>
    <t xml:space="preserve">m. francs                     </t>
  </si>
  <si>
    <t xml:space="preserve">Georgia                       </t>
  </si>
  <si>
    <t xml:space="preserve">Algeria                       </t>
  </si>
  <si>
    <t xml:space="preserve">m. dinars                     </t>
  </si>
  <si>
    <t xml:space="preserve">Libya                         </t>
  </si>
  <si>
    <t xml:space="preserve">m. leones                     </t>
  </si>
  <si>
    <t xml:space="preserve">Somalia                       </t>
  </si>
  <si>
    <t xml:space="preserve">South Africa                  </t>
  </si>
  <si>
    <t xml:space="preserve">m. rand                       </t>
  </si>
  <si>
    <t xml:space="preserve">Sudan                         </t>
  </si>
  <si>
    <t xml:space="preserve">Serbia                        </t>
  </si>
  <si>
    <t xml:space="preserve">Slovak Rep.                   </t>
  </si>
  <si>
    <t xml:space="preserve">m. euros                    </t>
  </si>
  <si>
    <t xml:space="preserve">m. somoni                    </t>
  </si>
  <si>
    <t>xxx</t>
  </si>
  <si>
    <t>Trinidad &amp; Tobago</t>
  </si>
  <si>
    <t>m. Dollars</t>
  </si>
  <si>
    <t xml:space="preserve">m. euros                     </t>
  </si>
  <si>
    <t xml:space="preserve">Albania                       </t>
  </si>
  <si>
    <t xml:space="preserve">m. leks                       </t>
  </si>
  <si>
    <t xml:space="preserve">Armenia                       </t>
  </si>
  <si>
    <t xml:space="preserve">Austria                       </t>
  </si>
  <si>
    <t xml:space="preserve">m. euros                      </t>
  </si>
  <si>
    <t xml:space="preserve">Guyana                        </t>
  </si>
  <si>
    <t xml:space="preserve">Paraguay                      </t>
  </si>
  <si>
    <t xml:space="preserve">m. kwacha                     </t>
  </si>
  <si>
    <t xml:space="preserve">Guinea                        </t>
  </si>
  <si>
    <t xml:space="preserve">Guinea-Bissau                 </t>
  </si>
  <si>
    <t xml:space="preserve">Norway                        </t>
  </si>
  <si>
    <t xml:space="preserve">Swaziland                     </t>
  </si>
  <si>
    <t xml:space="preserve">m. emalangeni                 </t>
  </si>
  <si>
    <t xml:space="preserve">Argentina                     </t>
  </si>
  <si>
    <t xml:space="preserve">Bolivia                       </t>
  </si>
  <si>
    <t xml:space="preserve">Macedonia, FYR                </t>
  </si>
  <si>
    <t xml:space="preserve">m. denars                     </t>
  </si>
  <si>
    <t xml:space="preserve">Malta                         </t>
  </si>
  <si>
    <t xml:space="preserve">Moldova                       </t>
  </si>
  <si>
    <t xml:space="preserve">m. lei                        </t>
  </si>
  <si>
    <t xml:space="preserve">Montenegro                    </t>
  </si>
  <si>
    <t>It should be noted that the rate of the implementation of the Angolan budget could vary considerably. Military expenditure for Angola should be seen in the context of highly uncertain economic statistics due to the impact of war on the Angolan economy.</t>
  </si>
  <si>
    <t xml:space="preserve">Peru                          </t>
  </si>
  <si>
    <t xml:space="preserve">Uruguay                       </t>
  </si>
  <si>
    <t xml:space="preserve">Venezuela                     </t>
  </si>
  <si>
    <t>Country</t>
  </si>
  <si>
    <t xml:space="preserve">m. colones                    </t>
  </si>
  <si>
    <t xml:space="preserve">El Salvador                   </t>
  </si>
  <si>
    <t xml:space="preserve">m. CFA francs                 </t>
  </si>
  <si>
    <t xml:space="preserve">Botswana                      </t>
  </si>
  <si>
    <t xml:space="preserve">m. pula                       </t>
  </si>
  <si>
    <t xml:space="preserve">m. manats                     </t>
  </si>
  <si>
    <t xml:space="preserve">Belarus                       </t>
  </si>
  <si>
    <t xml:space="preserve">b. roubles                    </t>
  </si>
  <si>
    <t xml:space="preserve">Belgium                       </t>
  </si>
  <si>
    <t>If the figures for Armenia were to include military pensions they would be 15-20% higher.</t>
  </si>
  <si>
    <t>Central America and the Caribbean</t>
  </si>
  <si>
    <t xml:space="preserve">Belize                       </t>
  </si>
  <si>
    <t>The figures for Algeria are budget figures from 2004. In July 2006 the Algerian government issued supplementary budgets increasing the total expenditure by 35 per cent. It is not clear if any of these extra funds were allocated to the military.</t>
  </si>
  <si>
    <t xml:space="preserve">Turkey                        </t>
  </si>
  <si>
    <t xml:space="preserve">m. liras                      </t>
  </si>
  <si>
    <t xml:space="preserve">UK                            </t>
  </si>
  <si>
    <t xml:space="preserve">Ukraine                       </t>
  </si>
  <si>
    <t xml:space="preserve">m. hryvnias                   </t>
  </si>
  <si>
    <t xml:space="preserve">Kyrgyzstan                    </t>
  </si>
  <si>
    <t xml:space="preserve">m. US dollars                 </t>
  </si>
  <si>
    <t xml:space="preserve">m. maloti                     </t>
  </si>
  <si>
    <t xml:space="preserve">b. manat                      </t>
  </si>
  <si>
    <t>Middle East</t>
  </si>
  <si>
    <t>m. afghanis</t>
  </si>
  <si>
    <t>m. takas</t>
  </si>
  <si>
    <t>b. rupees</t>
  </si>
  <si>
    <t>m. rupees</t>
  </si>
  <si>
    <t xml:space="preserve"> </t>
  </si>
  <si>
    <t xml:space="preserve">Haiti                        </t>
  </si>
  <si>
    <t>This country changed or redenominated its currency during the period; all current price local currency figures have been converted to the latest currency.</t>
  </si>
  <si>
    <t>Financial year start</t>
  </si>
  <si>
    <t xml:space="preserve">m./b. kwanzas                   </t>
  </si>
  <si>
    <t xml:space="preserve">Central African Rep.          </t>
  </si>
  <si>
    <t xml:space="preserve">Chad                          </t>
  </si>
  <si>
    <t xml:space="preserve">Honduras                     </t>
  </si>
  <si>
    <t xml:space="preserve">m. zlotys                     </t>
  </si>
  <si>
    <t>Asia &amp; Oceania</t>
  </si>
  <si>
    <t>Eastern Europe</t>
  </si>
  <si>
    <t>Western Europe</t>
  </si>
  <si>
    <t>. .</t>
  </si>
  <si>
    <t xml:space="preserve">Mali                          </t>
  </si>
  <si>
    <t xml:space="preserve">Mauritania                    </t>
  </si>
  <si>
    <t xml:space="preserve">b. ouguiyas                   </t>
  </si>
  <si>
    <t xml:space="preserve">m. rupees                     </t>
  </si>
  <si>
    <t xml:space="preserve">Mozambique                    </t>
  </si>
  <si>
    <t xml:space="preserve">Papua New Guinea              </t>
  </si>
  <si>
    <t xml:space="preserve">m. kina                       </t>
  </si>
  <si>
    <t>The figures for Peru before 2000 are based on data from the Peruvian Ministry of Defence and are suspected to come from different stages of the budget process. The figures for Peru from 2005 do not include the transfer of 20% of gas production revenues from state-owned company CAMISEA for the armed forces and national police.</t>
  </si>
  <si>
    <t xml:space="preserve">Azerbaijan                    </t>
  </si>
  <si>
    <t xml:space="preserve">Benin                         </t>
  </si>
  <si>
    <t>An armed conflict broke out in Guinea Bissau in 1998, which led to a substantial increase in defence expenditure, especially in 2000/01. According to the IMF, the increase was financed by a credit from the banking system, and by promissory notes. Due to the conflict, no data data is available for 1999 and the consistency before and after this year is uncertain.</t>
  </si>
  <si>
    <t>The figures for Venezuela exclude an unknown amount of additional funding from the National Development Fund FONDEN, created in 2005 and funded by contributions from the Central Bank and the state oil company PDVSA. Figures for Venezuela for the years 1991-1997  and for the most recent year, are for the adopted budget rather than for the actual expenditure.</t>
  </si>
  <si>
    <t>The local currency figure for Brunei Darussalam for 2003 is for a special 15-month FY from Jan. 2003 to Mar. 2004. FYs up to 2002 are Jan.–Dec, those from 2004 onwards are Apr.–Mar.</t>
  </si>
  <si>
    <t>The figures for North Korea are as  reported by North Korean Authorities. They do not include investment in the arms industry and R&amp;D in dual-use technology, or various social welfare services provided through the military sector. Due to lack of a credible exchange rate between the North Korean won and the US dollar no dollar estimates can be provided.</t>
  </si>
  <si>
    <t>The figures for Iran do not include spending on paramilitary forces such as the Islamic Revolutionary Guards Corps (IRGC).</t>
  </si>
  <si>
    <t>The figures for Sri Lanka for 2000 do not fully reflect the special allocation of 28 billion rupees for war-related expenditure.</t>
  </si>
  <si>
    <t>a. The figure for South America in 1990 is highly uncertain due to the uncertainty of the figure for Brazil, which is due to the very high rate of inflation.</t>
  </si>
  <si>
    <t>Middle East (consistent series)</t>
  </si>
  <si>
    <t xml:space="preserve">m. US dollars                    </t>
  </si>
  <si>
    <t xml:space="preserve">Zimbabwe          </t>
  </si>
  <si>
    <t>Zimbabwe</t>
  </si>
  <si>
    <t xml:space="preserve">th. dollars                   </t>
  </si>
  <si>
    <t>§.028</t>
  </si>
  <si>
    <t xml:space="preserve">Russia/USSR                     </t>
  </si>
  <si>
    <t>Russia/USSR</t>
  </si>
  <si>
    <r>
      <t xml:space="preserve">Figures in blue are SIPRI estimates. </t>
    </r>
    <r>
      <rPr>
        <sz val="10"/>
        <color indexed="10"/>
        <rFont val="Verdana"/>
        <family val="0"/>
      </rPr>
      <t>Figures in red indicate highly uncertain data.</t>
    </r>
  </si>
  <si>
    <t>The symbol "xxx" indicates that none of the countries in the relevant sub-region (Central Asia) were independent at this time.</t>
  </si>
  <si>
    <t>Notes</t>
  </si>
  <si>
    <t>‡ ¶ 2</t>
  </si>
  <si>
    <t>‖ 4</t>
  </si>
  <si>
    <t>‡ 5</t>
  </si>
  <si>
    <t>† ‖</t>
  </si>
  <si>
    <t>† Figures for these countries do not include military pensions</t>
  </si>
  <si>
    <t>‡  Figures for these countries are for current spending only  (i.e. exclude capital spending)</t>
  </si>
  <si>
    <t>§ Figures for these countries are for the adopted budget, rather than actual expenditure</t>
  </si>
  <si>
    <t>¶ Figures for these countries do not include spending on paramilitary forces</t>
  </si>
  <si>
    <t>‖ This country changed or redenominated its currency during the period; all current price local currency figures have been converted to the latest currency.</t>
  </si>
  <si>
    <t>The figures for Libya up to 2008 do not include development expenditure, which in 2008 amounted to 1,000 million dinar. The figures for 2012 are not necessarily comparable to those from earlier years.</t>
  </si>
  <si>
    <t>The figures for Ghana in 2001 and from 2006 are for the adopted budget rather than actual spending. Estimates of Ghana’s GDP from the IMF were revised substantially upwards in 2012. As a result, the figures for Ghana for military expenditure as a share of GDP shown in table 3.10 are substantially lower than those shown in previous editions of the Yearbook and the online database. The figures for Ghana from 2006 are for the adopted budget rather than actual spending.</t>
  </si>
  <si>
    <t>South Sudan became independent from Sudan on July 9th 2011. Under the terms of the Comprehensive Peace Agreement of 2005, southern Sudan was governed by the autonomous Government of Southern Sudan within the Sudanese state pending a referendum on final status in 2011. Figures for South Sudan prior to 2011 refer to the military spending of the Government of Southern Sudan on the Sudan Peoples Liberation Army (SPLA). South Sudan changed currency upon independence from the Sudanese Pound to a new currency, the South Sudanese Pound, at a rate of 1 for 1. Conversion to the new currency therefore does not affect the figures.</t>
  </si>
  <si>
    <t>The figures for Paraguay in 2003 are for the modified budget, rather than actual expenditure.</t>
  </si>
  <si>
    <t>The figures for Indonesia exclude substantial off-budget funds received by the armed forces from a variety of sources including revenues from military-owned foundations and co-operatives, and the leasing of land from the private sector. The size of these revenues are not known, but are thought to be small as a percentage of overall military spending.</t>
  </si>
  <si>
    <t>The figures include the budgeted amount for the Special Action Committee on Okinawa (SACO) and exclude military pensions.</t>
  </si>
  <si>
    <t>The figures for the Philippines are slightly overstated as they include spending on Veterans Affairs. Up to 2010 these amounted to around 1b. pesos or less, but in 2011 and 2012 this increased to 13.9b. and 8.3b. pesos respectively.</t>
  </si>
  <si>
    <t>The local currency figure for Timor-Leste for 2007 is for a special 6-month FY July-Dec. 2007. Previous FYs, up to 2006/2007, are July-June; FYs from 2008 are Jan.-Dec. Estimates of Timor Leste's GDP from the IMF were revised very substantially upwards in 2012 due to the inclusion of oil and gas revenues that were previously excluded. (CHECK!) As a result, the figures in table 3.10 for Timor Leste's military spending as a share of GDP are much lower than those shown in previous editions of the SIPRI Yearbook or in the online database.</t>
  </si>
  <si>
    <t xml:space="preserve">Iceland does not have an army/military. The figures for Iceland relate to spending on maintaining the Icelandic Air Defence System, intelligence gathering and military exercises, for which Iceland has been responsible since 2008 NATO membership fees, and spending on the "Vikingasveitin" paramilitary special forces. </t>
  </si>
  <si>
    <t>Figures are for the USSR from 1988-1990, and from Russia from 1992 onwards. No figure is available for 1991. For the sources and methods of the military expenditure figures for the USSR and Russia, see Cooper, J., 'The military expenditure of the USSR and the Russian Federation, 1987–97', SIPRI Yearbook 1998: Armaments, Disarmament and International Security (Oxford University Press: Oxford, 1998), appendix 6D, pp. 243–59.</t>
  </si>
  <si>
    <t>The figures for Iraq do not include spending on the National Defence Council, the Office of the Chief of the Armed Forces or the Directorate of Disarmament and Integration of Militias, which totaled 308 and 314 billion dinars in 2011 and 2012 respectively.</t>
  </si>
  <si>
    <t>The figures for Israel from 1988 include supplemental budgets for operations in Occupied Palestine and elsewhere, and an estimate for the paramilitary Border Police.</t>
  </si>
  <si>
    <t>The figures for Syria in US dollars have been converted from local currency using the market exchange rate for the base year of 2011 of 1 dollar = 48.215 syrian pounds. Previously, Syria operated an official exchange rate of 1 dollar = 11.225 Syrian pounds, which was used in previous SIPRI Yearbooks. Syria abolished the official rate in 2007, moving to the parallel market rate that had previously operated unofficially.</t>
  </si>
</sst>
</file>

<file path=xl/styles.xml><?xml version="1.0" encoding="utf-8"?>
<styleSheet xmlns="http://schemas.openxmlformats.org/spreadsheetml/2006/main">
  <numFmts count="14">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_(* #,##0.00_);_(* \(#,##0.00\);_(* &quot;-&quot;??_);_(@_)"/>
    <numFmt numFmtId="165" formatCode="0.0"/>
    <numFmt numFmtId="166" formatCode="0.000"/>
    <numFmt numFmtId="167" formatCode="_(* #,##0.0_);_(* \(#,##0.0\);_(* &quot;-&quot;??_);_(@_)"/>
    <numFmt numFmtId="168" formatCode="0.0000"/>
    <numFmt numFmtId="169" formatCode="0.00000000"/>
  </numFmts>
  <fonts count="57">
    <font>
      <sz val="10"/>
      <name val="Verdana"/>
      <family val="0"/>
    </font>
    <font>
      <sz val="11"/>
      <color indexed="8"/>
      <name val="Calibri"/>
      <family val="2"/>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b/>
      <sz val="12"/>
      <name val="Arial"/>
      <family val="2"/>
    </font>
    <font>
      <sz val="12"/>
      <name val="Arial"/>
      <family val="2"/>
    </font>
    <font>
      <sz val="10"/>
      <name val="Arial"/>
      <family val="0"/>
    </font>
    <font>
      <b/>
      <sz val="12"/>
      <color indexed="8"/>
      <name val="Arial"/>
      <family val="2"/>
    </font>
    <font>
      <sz val="10"/>
      <name val="Lucida Grande"/>
      <family val="0"/>
    </font>
    <font>
      <b/>
      <sz val="14"/>
      <color indexed="8"/>
      <name val="Arial"/>
      <family val="2"/>
    </font>
    <font>
      <sz val="10"/>
      <name val="Geneva"/>
      <family val="0"/>
    </font>
    <font>
      <sz val="9"/>
      <name val="Geneva"/>
      <family val="0"/>
    </font>
    <font>
      <i/>
      <sz val="9"/>
      <name val="Geneva"/>
      <family val="0"/>
    </font>
    <font>
      <i/>
      <sz val="9"/>
      <color indexed="8"/>
      <name val="Geneva"/>
      <family val="0"/>
    </font>
    <font>
      <b/>
      <sz val="14"/>
      <name val="Arial"/>
      <family val="2"/>
    </font>
    <font>
      <sz val="10"/>
      <color indexed="8"/>
      <name val="Verdana"/>
      <family val="2"/>
    </font>
    <font>
      <b/>
      <sz val="10"/>
      <color indexed="10"/>
      <name val="Verdana"/>
      <family val="0"/>
    </font>
    <font>
      <sz val="10"/>
      <color indexed="10"/>
      <name val="Verdana"/>
      <family val="0"/>
    </font>
    <font>
      <i/>
      <vertAlign val="superscript"/>
      <sz val="9"/>
      <name val="Geneva"/>
      <family val="0"/>
    </font>
    <font>
      <i/>
      <sz val="12"/>
      <name val="Arial"/>
      <family val="0"/>
    </font>
    <font>
      <sz val="12"/>
      <color indexed="8"/>
      <name val="Calibri"/>
      <family val="2"/>
    </font>
    <font>
      <sz val="10"/>
      <color indexed="39"/>
      <name val="Verdana"/>
      <family val="0"/>
    </font>
    <font>
      <sz val="12"/>
      <color indexed="39"/>
      <name val="Calibri"/>
      <family val="2"/>
    </font>
    <font>
      <i/>
      <sz val="10"/>
      <color indexed="10"/>
      <name val="Verdana"/>
      <family val="0"/>
    </font>
    <font>
      <sz val="12"/>
      <color indexed="10"/>
      <name val="Calibri"/>
      <family val="2"/>
    </font>
    <font>
      <sz val="12"/>
      <name val="Calibri"/>
      <family val="0"/>
    </font>
    <font>
      <sz val="12"/>
      <color indexed="62"/>
      <name val="Calibri"/>
      <family val="0"/>
    </font>
    <font>
      <sz val="12"/>
      <color indexed="19"/>
      <name val="Calibri"/>
      <family val="0"/>
    </font>
    <font>
      <sz val="10"/>
      <color indexed="49"/>
      <name val="Verdana"/>
      <family val="0"/>
    </font>
    <font>
      <sz val="12"/>
      <color indexed="49"/>
      <name val="Calibri"/>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Verdana"/>
      <family val="0"/>
    </font>
    <font>
      <sz val="12"/>
      <color indexed="8"/>
      <name val="Verdana"/>
      <family val="0"/>
    </font>
    <font>
      <b/>
      <sz val="14"/>
      <color indexed="10"/>
      <name val="Arial"/>
      <family val="0"/>
    </font>
    <font>
      <b/>
      <sz val="10"/>
      <color indexed="8"/>
      <name val="Verdana"/>
      <family val="0"/>
    </font>
    <font>
      <sz val="9"/>
      <color indexed="8"/>
      <name val="Verdana"/>
      <family val="0"/>
    </font>
    <font>
      <sz val="10"/>
      <color indexed="8"/>
      <name val="Calibri"/>
      <family val="0"/>
    </font>
    <font>
      <b/>
      <sz val="12"/>
      <color indexed="8"/>
      <name val="Calibri"/>
      <family val="0"/>
    </font>
    <font>
      <b/>
      <sz val="18"/>
      <color indexed="8"/>
      <name val="Calibri"/>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ck"/>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10" borderId="0" applyNumberFormat="0" applyBorder="0" applyAlignment="0" applyProtection="0"/>
    <xf numFmtId="0" fontId="48" fillId="3"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1" fillId="2" borderId="1" applyNumberFormat="0" applyAlignment="0" applyProtection="0"/>
    <xf numFmtId="0" fontId="42" fillId="2"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0" fontId="40" fillId="3" borderId="2" applyNumberFormat="0" applyAlignment="0" applyProtection="0"/>
    <xf numFmtId="0" fontId="47" fillId="0" borderId="3" applyNumberFormat="0" applyFill="0" applyAlignment="0" applyProtection="0"/>
    <xf numFmtId="0" fontId="46" fillId="0" borderId="0" applyNumberFormat="0" applyFill="0" applyBorder="0" applyAlignment="0" applyProtection="0"/>
    <xf numFmtId="0" fontId="37" fillId="14" borderId="0" applyNumberFormat="0" applyBorder="0" applyAlignment="0" applyProtection="0"/>
    <xf numFmtId="0" fontId="6" fillId="0" borderId="0" applyNumberFormat="0" applyFill="0" applyBorder="0" applyAlignment="0" applyProtection="0"/>
    <xf numFmtId="0" fontId="39" fillId="8"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38" fillId="15"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4" fillId="16" borderId="9" applyNumberFormat="0" applyAlignment="0" applyProtection="0"/>
  </cellStyleXfs>
  <cellXfs count="132">
    <xf numFmtId="0" fontId="0" fillId="0" borderId="0" xfId="0" applyAlignment="1">
      <alignment/>
    </xf>
    <xf numFmtId="0" fontId="0" fillId="0" borderId="0" xfId="0" applyAlignment="1" applyProtection="1">
      <alignment/>
      <protection locked="0"/>
    </xf>
    <xf numFmtId="0" fontId="2" fillId="0" borderId="0" xfId="0" applyFont="1" applyAlignment="1" applyProtection="1">
      <alignment/>
      <protection locked="0"/>
    </xf>
    <xf numFmtId="0" fontId="3" fillId="0" borderId="0" xfId="0" applyFont="1" applyAlignment="1" applyProtection="1">
      <alignment/>
      <protection locked="0"/>
    </xf>
    <xf numFmtId="0" fontId="7" fillId="0" borderId="0" xfId="0" applyFont="1" applyAlignment="1" applyProtection="1">
      <alignment/>
      <protection locked="0"/>
    </xf>
    <xf numFmtId="0" fontId="9" fillId="0" borderId="0" xfId="0" applyFont="1" applyAlignment="1" applyProtection="1">
      <alignment/>
      <protection locked="0"/>
    </xf>
    <xf numFmtId="0" fontId="0" fillId="0" borderId="0" xfId="0" applyAlignment="1">
      <alignment horizontal="center"/>
    </xf>
    <xf numFmtId="0" fontId="7"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horizontal="center"/>
    </xf>
    <xf numFmtId="0" fontId="4" fillId="0" borderId="0" xfId="0" applyFont="1" applyAlignment="1">
      <alignment horizontal="left"/>
    </xf>
    <xf numFmtId="0" fontId="11" fillId="0" borderId="0" xfId="0" applyFont="1" applyAlignment="1">
      <alignment horizontal="center"/>
    </xf>
    <xf numFmtId="0" fontId="12" fillId="0" borderId="0" xfId="0" applyFont="1" applyAlignment="1">
      <alignment/>
    </xf>
    <xf numFmtId="0" fontId="8" fillId="0" borderId="0" xfId="0" applyFont="1" applyAlignment="1">
      <alignment/>
    </xf>
    <xf numFmtId="0" fontId="14" fillId="0" borderId="0" xfId="0" applyFont="1" applyAlignment="1">
      <alignment/>
    </xf>
    <xf numFmtId="0" fontId="15" fillId="0" borderId="0" xfId="0" applyFont="1" applyAlignment="1">
      <alignment/>
    </xf>
    <xf numFmtId="0" fontId="7" fillId="6" borderId="0" xfId="0" applyFont="1" applyFill="1" applyAlignment="1">
      <alignment/>
    </xf>
    <xf numFmtId="0" fontId="16" fillId="0" borderId="0" xfId="0" applyFont="1" applyAlignment="1">
      <alignment/>
    </xf>
    <xf numFmtId="0" fontId="16" fillId="0" borderId="0" xfId="0" applyFont="1" applyFill="1" applyAlignment="1">
      <alignment/>
    </xf>
    <xf numFmtId="0" fontId="0" fillId="0" borderId="0" xfId="0" applyFill="1" applyAlignment="1">
      <alignment/>
    </xf>
    <xf numFmtId="0" fontId="14" fillId="0" borderId="0" xfId="0" applyFont="1" applyAlignment="1">
      <alignment horizontal="right"/>
    </xf>
    <xf numFmtId="1" fontId="9" fillId="0" borderId="0" xfId="0" applyNumberFormat="1" applyFont="1" applyAlignment="1" applyProtection="1">
      <alignment horizontal="right"/>
      <protection locked="0"/>
    </xf>
    <xf numFmtId="1" fontId="0" fillId="0" borderId="0" xfId="0" applyNumberFormat="1" applyAlignment="1">
      <alignment/>
    </xf>
    <xf numFmtId="1" fontId="0" fillId="0" borderId="0" xfId="0" applyNumberFormat="1" applyAlignment="1" applyProtection="1">
      <alignment/>
      <protection locked="0"/>
    </xf>
    <xf numFmtId="1" fontId="7" fillId="0" borderId="0" xfId="0" applyNumberFormat="1" applyFont="1" applyAlignment="1" applyProtection="1">
      <alignment horizontal="right"/>
      <protection locked="0"/>
    </xf>
    <xf numFmtId="1" fontId="9" fillId="0" borderId="0" xfId="0" applyNumberFormat="1" applyFont="1" applyAlignment="1" applyProtection="1">
      <alignment/>
      <protection locked="0"/>
    </xf>
    <xf numFmtId="1" fontId="7" fillId="0" borderId="0" xfId="0" applyNumberFormat="1" applyFont="1" applyAlignment="1" applyProtection="1">
      <alignment horizontal="center"/>
      <protection locked="0"/>
    </xf>
    <xf numFmtId="0" fontId="0" fillId="0" borderId="0" xfId="0" applyAlignment="1">
      <alignment horizontal="right"/>
    </xf>
    <xf numFmtId="165" fontId="0" fillId="0" borderId="0" xfId="0" applyNumberFormat="1" applyAlignment="1" applyProtection="1">
      <alignment horizontal="right"/>
      <protection locked="0"/>
    </xf>
    <xf numFmtId="49" fontId="17" fillId="0" borderId="0" xfId="0" applyNumberFormat="1" applyFont="1" applyAlignment="1">
      <alignment/>
    </xf>
    <xf numFmtId="165" fontId="14" fillId="0" borderId="0" xfId="0" applyNumberFormat="1" applyFont="1" applyAlignment="1">
      <alignment/>
    </xf>
    <xf numFmtId="1" fontId="14" fillId="0" borderId="0" xfId="0" applyNumberFormat="1" applyFont="1" applyAlignment="1">
      <alignment/>
    </xf>
    <xf numFmtId="165" fontId="14" fillId="0" borderId="0" xfId="0" applyNumberFormat="1" applyFont="1" applyAlignment="1">
      <alignment horizontal="right"/>
    </xf>
    <xf numFmtId="1" fontId="14" fillId="0" borderId="0" xfId="0" applyNumberFormat="1" applyFont="1" applyAlignment="1">
      <alignment horizontal="right"/>
    </xf>
    <xf numFmtId="0" fontId="7" fillId="0" borderId="0" xfId="0" applyFont="1" applyFill="1" applyAlignment="1">
      <alignment/>
    </xf>
    <xf numFmtId="1" fontId="14" fillId="0" borderId="0" xfId="0" applyNumberFormat="1" applyFont="1" applyFill="1" applyAlignment="1">
      <alignment/>
    </xf>
    <xf numFmtId="1" fontId="14" fillId="0" borderId="0" xfId="0" applyNumberFormat="1" applyFont="1" applyFill="1" applyAlignment="1">
      <alignment horizontal="right"/>
    </xf>
    <xf numFmtId="1" fontId="0" fillId="0" borderId="0" xfId="0" applyNumberFormat="1" applyAlignment="1" applyProtection="1">
      <alignment horizontal="right"/>
      <protection locked="0"/>
    </xf>
    <xf numFmtId="1" fontId="0" fillId="0" borderId="0" xfId="0" applyNumberFormat="1" applyAlignment="1">
      <alignment horizontal="right"/>
    </xf>
    <xf numFmtId="166" fontId="0" fillId="0" borderId="0" xfId="0" applyNumberFormat="1" applyAlignment="1" applyProtection="1">
      <alignment horizontal="right"/>
      <protection locked="0"/>
    </xf>
    <xf numFmtId="2" fontId="0" fillId="0" borderId="0" xfId="0" applyNumberFormat="1" applyAlignment="1" applyProtection="1">
      <alignment horizontal="right"/>
      <protection locked="0"/>
    </xf>
    <xf numFmtId="167" fontId="0" fillId="0" borderId="0" xfId="41" applyNumberFormat="1" applyFont="1" applyAlignment="1" applyProtection="1">
      <alignment horizontal="right"/>
      <protection locked="0"/>
    </xf>
    <xf numFmtId="165" fontId="0" fillId="0" borderId="0" xfId="0" applyNumberFormat="1" applyFont="1" applyAlignment="1" applyProtection="1">
      <alignment horizontal="right"/>
      <protection locked="0"/>
    </xf>
    <xf numFmtId="0" fontId="13" fillId="0" borderId="0" xfId="0" applyFont="1" applyAlignment="1" applyProtection="1">
      <alignment/>
      <protection locked="0"/>
    </xf>
    <xf numFmtId="165" fontId="13" fillId="0" borderId="0" xfId="0" applyNumberFormat="1" applyFont="1" applyAlignment="1" applyProtection="1">
      <alignment/>
      <protection locked="0"/>
    </xf>
    <xf numFmtId="165" fontId="13" fillId="0" borderId="0" xfId="0" applyNumberFormat="1" applyFont="1" applyAlignment="1" applyProtection="1">
      <alignment horizontal="right"/>
      <protection locked="0"/>
    </xf>
    <xf numFmtId="0" fontId="0" fillId="0" borderId="0" xfId="0" applyFont="1" applyAlignment="1">
      <alignment/>
    </xf>
    <xf numFmtId="165" fontId="0" fillId="0" borderId="0" xfId="0" applyNumberFormat="1" applyAlignment="1">
      <alignment/>
    </xf>
    <xf numFmtId="1" fontId="0" fillId="0" borderId="0" xfId="0" applyNumberFormat="1" applyFont="1" applyAlignment="1">
      <alignment/>
    </xf>
    <xf numFmtId="165" fontId="15" fillId="0" borderId="0" xfId="0" applyNumberFormat="1" applyFont="1" applyAlignment="1">
      <alignment/>
    </xf>
    <xf numFmtId="1" fontId="15" fillId="0" borderId="0" xfId="0" applyNumberFormat="1" applyFont="1" applyAlignment="1">
      <alignment/>
    </xf>
    <xf numFmtId="1" fontId="2" fillId="0" borderId="0" xfId="0" applyNumberFormat="1" applyFont="1" applyFill="1" applyAlignment="1">
      <alignment/>
    </xf>
    <xf numFmtId="165" fontId="2" fillId="0" borderId="0" xfId="0" applyNumberFormat="1" applyFont="1" applyAlignment="1">
      <alignment/>
    </xf>
    <xf numFmtId="0" fontId="15" fillId="0" borderId="0" xfId="0" applyFont="1" applyAlignment="1">
      <alignment horizontal="left"/>
    </xf>
    <xf numFmtId="165" fontId="0" fillId="0" borderId="0" xfId="0" applyNumberFormat="1" applyAlignment="1" applyProtection="1">
      <alignment/>
      <protection locked="0"/>
    </xf>
    <xf numFmtId="0" fontId="18" fillId="0" borderId="0" xfId="0" applyFont="1" applyAlignment="1">
      <alignment/>
    </xf>
    <xf numFmtId="49" fontId="0" fillId="0" borderId="0" xfId="0" applyNumberFormat="1" applyFont="1" applyAlignment="1">
      <alignment/>
    </xf>
    <xf numFmtId="168" fontId="0" fillId="0" borderId="0" xfId="0" applyNumberFormat="1" applyAlignment="1">
      <alignment/>
    </xf>
    <xf numFmtId="0" fontId="0" fillId="0" borderId="0" xfId="0" applyFont="1" applyFill="1" applyAlignment="1">
      <alignment/>
    </xf>
    <xf numFmtId="1" fontId="2" fillId="0" borderId="0" xfId="0" applyNumberFormat="1" applyFont="1" applyFill="1" applyAlignment="1">
      <alignment horizontal="right"/>
    </xf>
    <xf numFmtId="165" fontId="0" fillId="0" borderId="0" xfId="0" applyNumberFormat="1" applyFont="1" applyAlignment="1">
      <alignment/>
    </xf>
    <xf numFmtId="165" fontId="0" fillId="0" borderId="0" xfId="0" applyNumberFormat="1" applyFont="1" applyAlignment="1">
      <alignment horizontal="right"/>
    </xf>
    <xf numFmtId="165" fontId="2" fillId="0" borderId="0" xfId="0" applyNumberFormat="1" applyFont="1" applyAlignment="1">
      <alignment horizontal="right"/>
    </xf>
    <xf numFmtId="1" fontId="2" fillId="0" borderId="0" xfId="0" applyNumberFormat="1" applyFont="1" applyAlignment="1">
      <alignment/>
    </xf>
    <xf numFmtId="1" fontId="2" fillId="0" borderId="0" xfId="0" applyNumberFormat="1" applyFont="1" applyAlignment="1">
      <alignment horizontal="right"/>
    </xf>
    <xf numFmtId="166" fontId="9" fillId="0" borderId="0" xfId="0" applyNumberFormat="1" applyFont="1" applyAlignment="1" applyProtection="1">
      <alignment horizontal="right"/>
      <protection locked="0"/>
    </xf>
    <xf numFmtId="169" fontId="0" fillId="0" borderId="0" xfId="0" applyNumberFormat="1" applyAlignment="1">
      <alignment/>
    </xf>
    <xf numFmtId="165" fontId="19" fillId="0" borderId="0" xfId="0" applyNumberFormat="1" applyFont="1" applyAlignment="1">
      <alignment/>
    </xf>
    <xf numFmtId="165" fontId="19" fillId="0" borderId="0" xfId="0" applyNumberFormat="1" applyFont="1" applyAlignment="1">
      <alignment horizontal="right"/>
    </xf>
    <xf numFmtId="165" fontId="20" fillId="0" borderId="0" xfId="0" applyNumberFormat="1" applyFont="1" applyAlignment="1">
      <alignment horizontal="right"/>
    </xf>
    <xf numFmtId="1" fontId="20" fillId="0" borderId="0" xfId="0" applyNumberFormat="1" applyFont="1" applyAlignment="1">
      <alignment horizontal="right"/>
    </xf>
    <xf numFmtId="1" fontId="19" fillId="0" borderId="0" xfId="0" applyNumberFormat="1" applyFont="1" applyAlignment="1">
      <alignment horizontal="right"/>
    </xf>
    <xf numFmtId="165" fontId="8" fillId="0" borderId="0" xfId="0" applyNumberFormat="1" applyFont="1" applyAlignment="1" applyProtection="1">
      <alignment/>
      <protection locked="0"/>
    </xf>
    <xf numFmtId="165" fontId="9" fillId="0" borderId="0" xfId="0" applyNumberFormat="1" applyFont="1" applyAlignment="1" applyProtection="1">
      <alignment/>
      <protection locked="0"/>
    </xf>
    <xf numFmtId="165" fontId="0" fillId="0" borderId="0" xfId="0" applyNumberFormat="1" applyAlignment="1">
      <alignment horizontal="right"/>
    </xf>
    <xf numFmtId="0" fontId="22" fillId="0" borderId="0" xfId="0" applyFont="1" applyAlignment="1">
      <alignment/>
    </xf>
    <xf numFmtId="165" fontId="3" fillId="0" borderId="0" xfId="0" applyNumberFormat="1" applyFont="1" applyAlignment="1">
      <alignment/>
    </xf>
    <xf numFmtId="1" fontId="3" fillId="0" borderId="0" xfId="0" applyNumberFormat="1" applyFont="1" applyAlignment="1">
      <alignment/>
    </xf>
    <xf numFmtId="0" fontId="0" fillId="0" borderId="0" xfId="0" applyAlignment="1" applyProtection="1">
      <alignment/>
      <protection locked="0"/>
    </xf>
    <xf numFmtId="0" fontId="0" fillId="0" borderId="0" xfId="0" applyAlignment="1">
      <alignment/>
    </xf>
    <xf numFmtId="0" fontId="23" fillId="0" borderId="0" xfId="0" applyFont="1" applyAlignment="1">
      <alignment/>
    </xf>
    <xf numFmtId="0" fontId="0" fillId="0" borderId="10" xfId="0" applyBorder="1" applyAlignment="1">
      <alignment/>
    </xf>
    <xf numFmtId="49" fontId="0" fillId="0" borderId="0" xfId="0" applyNumberFormat="1" applyFont="1" applyAlignment="1">
      <alignment/>
    </xf>
    <xf numFmtId="0" fontId="24" fillId="0" borderId="0" xfId="0" applyFont="1" applyAlignment="1">
      <alignment/>
    </xf>
    <xf numFmtId="165" fontId="24" fillId="0" borderId="0" xfId="0" applyNumberFormat="1" applyFont="1" applyAlignment="1">
      <alignment/>
    </xf>
    <xf numFmtId="0" fontId="24" fillId="0" borderId="0" xfId="0" applyFont="1" applyAlignment="1" applyProtection="1">
      <alignment/>
      <protection locked="0"/>
    </xf>
    <xf numFmtId="0" fontId="20" fillId="0" borderId="0" xfId="0" applyFont="1" applyAlignment="1">
      <alignment/>
    </xf>
    <xf numFmtId="165" fontId="23" fillId="0" borderId="0" xfId="0" applyNumberFormat="1" applyFont="1" applyAlignment="1">
      <alignment/>
    </xf>
    <xf numFmtId="165" fontId="25" fillId="0" borderId="0" xfId="0" applyNumberFormat="1" applyFont="1" applyAlignment="1">
      <alignment/>
    </xf>
    <xf numFmtId="1" fontId="24" fillId="0" borderId="0" xfId="0" applyNumberFormat="1" applyFont="1" applyAlignment="1">
      <alignment/>
    </xf>
    <xf numFmtId="165" fontId="20" fillId="0" borderId="0" xfId="0" applyNumberFormat="1" applyFont="1" applyAlignment="1">
      <alignment/>
    </xf>
    <xf numFmtId="0" fontId="24" fillId="0" borderId="0" xfId="0" applyFont="1" applyAlignment="1" applyProtection="1">
      <alignment/>
      <protection locked="0"/>
    </xf>
    <xf numFmtId="1" fontId="26" fillId="0" borderId="0" xfId="0" applyNumberFormat="1" applyFont="1" applyAlignment="1">
      <alignment/>
    </xf>
    <xf numFmtId="165" fontId="19" fillId="0" borderId="0" xfId="0" applyNumberFormat="1" applyFont="1" applyAlignment="1">
      <alignment/>
    </xf>
    <xf numFmtId="165" fontId="20" fillId="0" borderId="0" xfId="0" applyNumberFormat="1" applyFont="1" applyAlignment="1">
      <alignment horizontal="right"/>
    </xf>
    <xf numFmtId="1" fontId="19" fillId="0" borderId="0" xfId="0" applyNumberFormat="1" applyFont="1" applyAlignment="1">
      <alignment/>
    </xf>
    <xf numFmtId="165" fontId="0" fillId="0" borderId="0" xfId="0" applyNumberFormat="1" applyFont="1" applyAlignment="1">
      <alignment horizontal="right"/>
    </xf>
    <xf numFmtId="0" fontId="0" fillId="0" borderId="0" xfId="0" applyAlignment="1" applyProtection="1">
      <alignment horizontal="center"/>
      <protection locked="0"/>
    </xf>
    <xf numFmtId="0" fontId="7" fillId="0" borderId="0" xfId="0" applyFont="1" applyAlignment="1" applyProtection="1">
      <alignment horizontal="center"/>
      <protection locked="0"/>
    </xf>
    <xf numFmtId="165" fontId="0" fillId="0" borderId="0" xfId="0" applyNumberFormat="1" applyAlignment="1" applyProtection="1">
      <alignment horizontal="center"/>
      <protection locked="0"/>
    </xf>
    <xf numFmtId="0" fontId="0" fillId="0" borderId="0" xfId="0" applyAlignment="1">
      <alignment wrapText="1"/>
    </xf>
    <xf numFmtId="0" fontId="0" fillId="0" borderId="0" xfId="0" applyFont="1" applyAlignment="1">
      <alignment wrapText="1"/>
    </xf>
    <xf numFmtId="0" fontId="0" fillId="0" borderId="0" xfId="0" applyAlignment="1">
      <alignment horizontal="center" vertical="center"/>
    </xf>
    <xf numFmtId="0" fontId="0" fillId="0" borderId="0" xfId="0" applyFont="1" applyAlignment="1">
      <alignment wrapText="1"/>
    </xf>
    <xf numFmtId="0" fontId="4" fillId="0" borderId="0" xfId="0" applyFont="1" applyAlignment="1">
      <alignment/>
    </xf>
    <xf numFmtId="165" fontId="24" fillId="0" borderId="0" xfId="0" applyNumberFormat="1" applyFont="1" applyAlignment="1" applyProtection="1">
      <alignment/>
      <protection locked="0"/>
    </xf>
    <xf numFmtId="0" fontId="6" fillId="0" borderId="0" xfId="47" applyAlignment="1" applyProtection="1">
      <alignment horizontal="center"/>
      <protection locked="0"/>
    </xf>
    <xf numFmtId="0" fontId="6" fillId="0" borderId="0" xfId="47" applyAlignment="1" applyProtection="1">
      <alignment horizontal="center"/>
      <protection/>
    </xf>
    <xf numFmtId="0" fontId="28" fillId="0" borderId="0" xfId="0" applyFont="1" applyAlignment="1">
      <alignment/>
    </xf>
    <xf numFmtId="0" fontId="25" fillId="0" borderId="0" xfId="0" applyFont="1" applyAlignment="1">
      <alignment/>
    </xf>
    <xf numFmtId="0" fontId="27" fillId="0" borderId="0" xfId="0" applyFont="1" applyAlignment="1">
      <alignment/>
    </xf>
    <xf numFmtId="0" fontId="29" fillId="0" borderId="0" xfId="0" applyFont="1" applyAlignment="1">
      <alignment/>
    </xf>
    <xf numFmtId="0" fontId="30" fillId="0" borderId="0" xfId="0" applyFont="1" applyAlignment="1">
      <alignment/>
    </xf>
    <xf numFmtId="0" fontId="31" fillId="0" borderId="0" xfId="0" applyFont="1" applyAlignment="1">
      <alignment/>
    </xf>
    <xf numFmtId="0" fontId="32" fillId="0" borderId="0" xfId="0" applyFont="1" applyAlignment="1">
      <alignment/>
    </xf>
    <xf numFmtId="165" fontId="0" fillId="0" borderId="0" xfId="0" applyNumberFormat="1" applyFont="1" applyAlignment="1">
      <alignment/>
    </xf>
    <xf numFmtId="0" fontId="22" fillId="6" borderId="0" xfId="0" applyFont="1" applyFill="1" applyAlignment="1">
      <alignment/>
    </xf>
    <xf numFmtId="1" fontId="20" fillId="0" borderId="0" xfId="0" applyNumberFormat="1" applyFont="1" applyAlignment="1">
      <alignment/>
    </xf>
    <xf numFmtId="1" fontId="0" fillId="0" borderId="0" xfId="0" applyNumberFormat="1" applyFont="1" applyAlignment="1">
      <alignment horizontal="right"/>
    </xf>
    <xf numFmtId="1" fontId="3" fillId="0" borderId="0" xfId="0" applyNumberFormat="1" applyFont="1" applyFill="1" applyAlignment="1">
      <alignment/>
    </xf>
    <xf numFmtId="165" fontId="0" fillId="0" borderId="0" xfId="0" applyNumberFormat="1" applyFont="1" applyAlignment="1">
      <alignment horizontal="center"/>
    </xf>
    <xf numFmtId="165" fontId="28" fillId="0" borderId="0" xfId="0" applyNumberFormat="1" applyFont="1" applyAlignment="1">
      <alignment/>
    </xf>
    <xf numFmtId="1" fontId="28" fillId="0" borderId="0" xfId="0" applyNumberFormat="1" applyFont="1" applyAlignment="1">
      <alignment/>
    </xf>
    <xf numFmtId="0" fontId="0" fillId="0" borderId="0" xfId="0" applyAlignment="1">
      <alignment vertical="center" wrapText="1"/>
    </xf>
    <xf numFmtId="1" fontId="0" fillId="0" borderId="0" xfId="0" applyNumberFormat="1" applyFont="1" applyAlignment="1">
      <alignment/>
    </xf>
    <xf numFmtId="0" fontId="17" fillId="0" borderId="0" xfId="0" applyFont="1" applyAlignment="1" applyProtection="1">
      <alignment horizontal="left"/>
      <protection locked="0"/>
    </xf>
    <xf numFmtId="49" fontId="0" fillId="0" borderId="0" xfId="0" applyNumberFormat="1" applyFont="1" applyAlignment="1">
      <alignment horizontal="left"/>
    </xf>
    <xf numFmtId="0" fontId="0" fillId="0" borderId="0" xfId="0" applyAlignment="1" applyProtection="1">
      <alignment/>
      <protection locked="0"/>
    </xf>
    <xf numFmtId="0" fontId="0" fillId="0" borderId="0" xfId="0" applyAlignment="1">
      <alignment/>
    </xf>
    <xf numFmtId="0" fontId="17" fillId="0" borderId="0" xfId="0" applyFont="1" applyAlignment="1" applyProtection="1">
      <alignment/>
      <protection locked="0"/>
    </xf>
    <xf numFmtId="0" fontId="10" fillId="0" borderId="0" xfId="0" applyFont="1" applyAlignment="1">
      <alignment horizontal="justify" vertical="center"/>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World military expenditure 1988-2013</a:t>
            </a:r>
          </a:p>
        </c:rich>
      </c:tx>
      <c:layout/>
      <c:spPr>
        <a:noFill/>
        <a:ln>
          <a:noFill/>
        </a:ln>
      </c:spPr>
    </c:title>
    <c:plotArea>
      <c:layout>
        <c:manualLayout>
          <c:xMode val="edge"/>
          <c:yMode val="edge"/>
          <c:x val="0.03975"/>
          <c:y val="0.093"/>
          <c:w val="0.93375"/>
          <c:h val="0.8645"/>
        </c:manualLayout>
      </c:layout>
      <c:lineChart>
        <c:grouping val="standard"/>
        <c:varyColors val="0"/>
        <c:ser>
          <c:idx val="0"/>
          <c:order val="0"/>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'Regional totals'!$B$9:$AA$9</c:f>
              <c:numCache>
                <c:ptCount val="26"/>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numCache>
            </c:numRef>
          </c:cat>
          <c:val>
            <c:numRef>
              <c:f>'Regional totals'!$B$10:$AA$10</c:f>
              <c:numCache>
                <c:ptCount val="26"/>
                <c:pt idx="0">
                  <c:v>1618.9596416770046</c:v>
                </c:pt>
                <c:pt idx="1">
                  <c:v>1561.967982285609</c:v>
                </c:pt>
                <c:pt idx="2">
                  <c:v>1534.3695248555819</c:v>
                </c:pt>
                <c:pt idx="4">
                  <c:v>1198.5891997077372</c:v>
                </c:pt>
                <c:pt idx="5">
                  <c:v>1156.3728662767985</c:v>
                </c:pt>
                <c:pt idx="6">
                  <c:v>1125.9935298819832</c:v>
                </c:pt>
                <c:pt idx="7">
                  <c:v>1072.8392442230943</c:v>
                </c:pt>
                <c:pt idx="8">
                  <c:v>1053.1018254018647</c:v>
                </c:pt>
                <c:pt idx="9">
                  <c:v>1063.320236720303</c:v>
                </c:pt>
                <c:pt idx="10">
                  <c:v>1052.3594605874637</c:v>
                </c:pt>
                <c:pt idx="11">
                  <c:v>1077.985249254624</c:v>
                </c:pt>
                <c:pt idx="12">
                  <c:v>1118.80185998</c:v>
                </c:pt>
                <c:pt idx="13">
                  <c:v>1144.2986918400002</c:v>
                </c:pt>
                <c:pt idx="14">
                  <c:v>1212.99625779</c:v>
                </c:pt>
                <c:pt idx="15">
                  <c:v>1286.3173870299997</c:v>
                </c:pt>
                <c:pt idx="16">
                  <c:v>1358.7715156667969</c:v>
                </c:pt>
                <c:pt idx="17">
                  <c:v>1416.4633817442989</c:v>
                </c:pt>
                <c:pt idx="18">
                  <c:v>1463.436281508399</c:v>
                </c:pt>
                <c:pt idx="19">
                  <c:v>1520.182395068897</c:v>
                </c:pt>
                <c:pt idx="20">
                  <c:v>1598.055189951451</c:v>
                </c:pt>
                <c:pt idx="21">
                  <c:v>1705.0501697428115</c:v>
                </c:pt>
                <c:pt idx="22">
                  <c:v>1731.8290303574986</c:v>
                </c:pt>
                <c:pt idx="23">
                  <c:v>1739.346119702787</c:v>
                </c:pt>
                <c:pt idx="24">
                  <c:v>1736.3125148724828</c:v>
                </c:pt>
                <c:pt idx="25">
                  <c:v>1701.749620620031</c:v>
                </c:pt>
              </c:numCache>
            </c:numRef>
          </c:val>
          <c:smooth val="0"/>
        </c:ser>
        <c:marker val="1"/>
        <c:axId val="44354276"/>
        <c:axId val="63644165"/>
      </c:lineChart>
      <c:catAx>
        <c:axId val="443542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3644165"/>
        <c:crosses val="autoZero"/>
        <c:auto val="1"/>
        <c:lblOffset val="100"/>
        <c:tickLblSkip val="1"/>
        <c:noMultiLvlLbl val="0"/>
      </c:catAx>
      <c:valAx>
        <c:axId val="63644165"/>
        <c:scaling>
          <c:orientation val="minMax"/>
        </c:scaling>
        <c:axPos val="l"/>
        <c:title>
          <c:tx>
            <c:rich>
              <a:bodyPr vert="horz" rot="-5400000" anchor="ctr"/>
              <a:lstStyle/>
              <a:p>
                <a:pPr algn="ctr">
                  <a:defRPr/>
                </a:pPr>
                <a:r>
                  <a:rPr lang="en-US" cap="none" sz="1200" b="1" i="0" u="none" baseline="0">
                    <a:solidFill>
                      <a:srgbClr val="000000"/>
                    </a:solidFill>
                  </a:rPr>
                  <a:t>Constant (2011) US$ billion</a:t>
                </a:r>
              </a:p>
            </c:rich>
          </c:tx>
          <c:layout>
            <c:manualLayout>
              <c:xMode val="factor"/>
              <c:yMode val="factor"/>
              <c:x val="0"/>
              <c:y val="-0.001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35427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Regional totals'!A1" /><Relationship Id="rId2" Type="http://schemas.openxmlformats.org/officeDocument/2006/relationships/hyperlink" Target="#'Local currency financial years'!A1" /><Relationship Id="rId3" Type="http://schemas.openxmlformats.org/officeDocument/2006/relationships/hyperlink" Target="#'Local currency calendar years'!A1" /><Relationship Id="rId4" Type="http://schemas.openxmlformats.org/officeDocument/2006/relationships/hyperlink" Target="#'Constant (2011) USD'!A1" /><Relationship Id="rId5" Type="http://schemas.openxmlformats.org/officeDocument/2006/relationships/hyperlink" Target="#'Share of GDP'!A1" /><Relationship Id="rId6" Type="http://schemas.openxmlformats.org/officeDocument/2006/relationships/hyperlink" Target="#Footnotes!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Front page'!A1" /></Relationships>
</file>

<file path=xl/drawings/_rels/drawing4.xml.rels><?xml version="1.0" encoding="utf-8" standalone="yes"?><Relationships xmlns="http://schemas.openxmlformats.org/package/2006/relationships"><Relationship Id="rId1" Type="http://schemas.openxmlformats.org/officeDocument/2006/relationships/hyperlink" Target="#'Front page'!A1" /><Relationship Id="rId2" Type="http://schemas.openxmlformats.org/officeDocument/2006/relationships/hyperlink" Target="#'Front page'!A1" /></Relationships>
</file>

<file path=xl/drawings/_rels/drawing5.xml.rels><?xml version="1.0" encoding="utf-8" standalone="yes"?><Relationships xmlns="http://schemas.openxmlformats.org/package/2006/relationships"><Relationship Id="rId1" Type="http://schemas.openxmlformats.org/officeDocument/2006/relationships/hyperlink" Target="#'Front page'!A1" /><Relationship Id="rId2" Type="http://schemas.openxmlformats.org/officeDocument/2006/relationships/hyperlink" Target="#'Front page'!A1" /></Relationships>
</file>

<file path=xl/drawings/_rels/drawing6.xml.rels><?xml version="1.0" encoding="utf-8" standalone="yes"?><Relationships xmlns="http://schemas.openxmlformats.org/package/2006/relationships"><Relationship Id="rId1" Type="http://schemas.openxmlformats.org/officeDocument/2006/relationships/hyperlink" Target="#'Front page'!A1" /><Relationship Id="rId2" Type="http://schemas.openxmlformats.org/officeDocument/2006/relationships/hyperlink" Target="#'Front page'!A1" /></Relationships>
</file>

<file path=xl/drawings/_rels/drawing7.xml.rels><?xml version="1.0" encoding="utf-8" standalone="yes"?><Relationships xmlns="http://schemas.openxmlformats.org/package/2006/relationships"><Relationship Id="rId1" Type="http://schemas.openxmlformats.org/officeDocument/2006/relationships/hyperlink" Target="#'Front page'!A1" /><Relationship Id="rId2" Type="http://schemas.openxmlformats.org/officeDocument/2006/relationships/hyperlink" Target="#'Front page'!A1" /></Relationships>
</file>

<file path=xl/drawings/_rels/drawing8.xml.rels><?xml version="1.0" encoding="utf-8" standalone="yes"?><Relationships xmlns="http://schemas.openxmlformats.org/package/2006/relationships"><Relationship Id="rId1" Type="http://schemas.openxmlformats.org/officeDocument/2006/relationships/hyperlink" Target="#'Front page'!A1" /><Relationship Id="rId2" Type="http://schemas.openxmlformats.org/officeDocument/2006/relationships/hyperlink" Target="#'Front pag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0</xdr:row>
      <xdr:rowOff>142875</xdr:rowOff>
    </xdr:from>
    <xdr:to>
      <xdr:col>10</xdr:col>
      <xdr:colOff>295275</xdr:colOff>
      <xdr:row>4</xdr:row>
      <xdr:rowOff>47625</xdr:rowOff>
    </xdr:to>
    <xdr:sp>
      <xdr:nvSpPr>
        <xdr:cNvPr id="1" name="Text Box 1"/>
        <xdr:cNvSpPr txBox="1">
          <a:spLocks noChangeArrowheads="1"/>
        </xdr:cNvSpPr>
      </xdr:nvSpPr>
      <xdr:spPr>
        <a:xfrm>
          <a:off x="3171825" y="142875"/>
          <a:ext cx="5505450" cy="552450"/>
        </a:xfrm>
        <a:prstGeom prst="rect">
          <a:avLst/>
        </a:prstGeom>
        <a:solidFill>
          <a:srgbClr val="1FB714"/>
        </a:solidFill>
        <a:ln w="38100" cmpd="dbl">
          <a:solidFill>
            <a:srgbClr val="000000"/>
          </a:solidFill>
          <a:headEnd type="none"/>
          <a:tailEnd type="none"/>
        </a:ln>
      </xdr:spPr>
      <xdr:txBody>
        <a:bodyPr vertOverflow="clip" wrap="square" lIns="45720" tIns="27432" rIns="45720" bIns="0"/>
        <a:p>
          <a:pPr algn="ctr">
            <a:defRPr/>
          </a:pPr>
          <a:r>
            <a:rPr lang="en-US" cap="none" sz="1600" b="1" i="0" u="none" baseline="0">
              <a:solidFill>
                <a:srgbClr val="000000"/>
              </a:solidFill>
              <a:latin typeface="Verdana"/>
              <a:ea typeface="Verdana"/>
              <a:cs typeface="Verdana"/>
            </a:rPr>
            <a:t>SIPRI Military Expenditure Database
</a:t>
          </a:r>
          <a:r>
            <a:rPr lang="en-US" cap="none" sz="1200" b="0" i="0" u="none" baseline="0">
              <a:solidFill>
                <a:srgbClr val="000000"/>
              </a:solidFill>
              <a:latin typeface="Verdana"/>
              <a:ea typeface="Verdana"/>
              <a:cs typeface="Verdana"/>
            </a:rPr>
            <a:t>© SIPRI 2014
</a:t>
          </a:r>
          <a:r>
            <a:rPr lang="en-US" cap="none" sz="1200" b="0" i="0" u="none" baseline="0">
              <a:solidFill>
                <a:srgbClr val="000000"/>
              </a:solidFill>
              <a:latin typeface="Verdana"/>
              <a:ea typeface="Verdana"/>
              <a:cs typeface="Verdana"/>
            </a:rPr>
            <a:t>
</a:t>
          </a:r>
        </a:p>
      </xdr:txBody>
    </xdr:sp>
    <xdr:clientData/>
  </xdr:twoCellAnchor>
  <xdr:twoCellAnchor>
    <xdr:from>
      <xdr:col>2</xdr:col>
      <xdr:colOff>47625</xdr:colOff>
      <xdr:row>6</xdr:row>
      <xdr:rowOff>38100</xdr:rowOff>
    </xdr:from>
    <xdr:to>
      <xdr:col>11</xdr:col>
      <xdr:colOff>838200</xdr:colOff>
      <xdr:row>29</xdr:row>
      <xdr:rowOff>114300</xdr:rowOff>
    </xdr:to>
    <xdr:sp>
      <xdr:nvSpPr>
        <xdr:cNvPr id="2" name="Text Box 2"/>
        <xdr:cNvSpPr txBox="1">
          <a:spLocks noChangeArrowheads="1"/>
        </xdr:cNvSpPr>
      </xdr:nvSpPr>
      <xdr:spPr>
        <a:xfrm>
          <a:off x="1724025" y="1009650"/>
          <a:ext cx="8334375" cy="3800475"/>
        </a:xfrm>
        <a:prstGeom prst="rect">
          <a:avLst/>
        </a:prstGeom>
        <a:solidFill>
          <a:srgbClr val="1FB714"/>
        </a:solidFill>
        <a:ln w="9525" cmpd="sng">
          <a:solidFill>
            <a:srgbClr val="000000"/>
          </a:solidFill>
          <a:headEnd type="none"/>
          <a:tailEnd type="none"/>
        </a:ln>
      </xdr:spPr>
      <xdr:txBody>
        <a:bodyPr vertOverflow="clip" wrap="square" lIns="91440" tIns="91440" rIns="91440" bIns="91440"/>
        <a:p>
          <a:pPr algn="l">
            <a:defRPr/>
          </a:pPr>
          <a:r>
            <a:rPr lang="en-US" cap="none" sz="1200" b="0" i="0" u="none" baseline="0">
              <a:solidFill>
                <a:srgbClr val="000000"/>
              </a:solidFill>
              <a:latin typeface="Verdana"/>
              <a:ea typeface="Verdana"/>
              <a:cs typeface="Verdana"/>
            </a:rPr>
            <a:t>The SIPRI Military Expenditure Database includes data for 171 countries for the period 1988-2013.*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For information on the sources and methods for SIPRI data, including methods for calculating calendar year data from financial year data, for calculating constant price US$ figures, and for estimating missing data for countries as part of the world and regional totals, see http://www.sipri.org/research/armaments/milex/resultoutput/sources_methods.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This workbook includes the following worksheets: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1) Estimates of world, regional and subregional totals in constant (2011) US$ (billions), and in current (2013) US$b. for 2013.
</a:t>
          </a:r>
          <a:r>
            <a:rPr lang="en-US" cap="none" sz="1200" b="0" i="0" u="none" baseline="0">
              <a:solidFill>
                <a:srgbClr val="000000"/>
              </a:solidFill>
              <a:latin typeface="Verdana"/>
              <a:ea typeface="Verdana"/>
              <a:cs typeface="Verdana"/>
            </a:rPr>
            <a:t>2) Data for military expenditure by country in current price local currency, presented according to each country's financial year.
</a:t>
          </a:r>
          <a:r>
            <a:rPr lang="en-US" cap="none" sz="1200" b="0" i="0" u="none" baseline="0">
              <a:solidFill>
                <a:srgbClr val="000000"/>
              </a:solidFill>
              <a:latin typeface="Verdana"/>
              <a:ea typeface="Verdana"/>
              <a:cs typeface="Verdana"/>
            </a:rPr>
            <a:t>3) Data for military expenditure by country in current price local currency, presented according to calendar year.
</a:t>
          </a:r>
          <a:r>
            <a:rPr lang="en-US" cap="none" sz="1200" b="0" i="0" u="none" baseline="0">
              <a:solidFill>
                <a:srgbClr val="000000"/>
              </a:solidFill>
              <a:latin typeface="Verdana"/>
              <a:ea typeface="Verdana"/>
              <a:cs typeface="Verdana"/>
            </a:rPr>
            <a:t>4) Data for military expenditure by country in constant price US$ (millions), presented according to calendar year, and in current (2013) US$m. for 2013.
</a:t>
          </a:r>
          <a:r>
            <a:rPr lang="en-US" cap="none" sz="1200" b="0" i="0" u="none" baseline="0">
              <a:solidFill>
                <a:srgbClr val="000000"/>
              </a:solidFill>
              <a:latin typeface="Verdana"/>
              <a:ea typeface="Verdana"/>
              <a:cs typeface="Verdana"/>
            </a:rPr>
            <a:t>5) Data for military expenditure by country as a share of GDP, presented according to calendar year.
</a:t>
          </a:r>
          <a:r>
            <a:rPr lang="en-US" cap="none" sz="1200" b="0" i="0" u="none" baseline="0">
              <a:solidFill>
                <a:srgbClr val="000000"/>
              </a:solidFill>
              <a:latin typeface="Verdana"/>
              <a:ea typeface="Verdana"/>
              <a:cs typeface="Verdana"/>
            </a:rPr>
            <a:t>6) List of footnotes by country.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*In addition, the former People's Democratic Republic of Yemen is listed, although no data is currently available for this country.
</a:t>
          </a:r>
        </a:p>
      </xdr:txBody>
    </xdr:sp>
    <xdr:clientData/>
  </xdr:twoCellAnchor>
  <xdr:twoCellAnchor>
    <xdr:from>
      <xdr:col>1</xdr:col>
      <xdr:colOff>38100</xdr:colOff>
      <xdr:row>33</xdr:row>
      <xdr:rowOff>161925</xdr:rowOff>
    </xdr:from>
    <xdr:to>
      <xdr:col>2</xdr:col>
      <xdr:colOff>838200</xdr:colOff>
      <xdr:row>37</xdr:row>
      <xdr:rowOff>57150</xdr:rowOff>
    </xdr:to>
    <xdr:sp>
      <xdr:nvSpPr>
        <xdr:cNvPr id="3" name="Text Box 3">
          <a:hlinkClick r:id="rId1"/>
        </xdr:cNvPr>
        <xdr:cNvSpPr txBox="1">
          <a:spLocks noChangeArrowheads="1"/>
        </xdr:cNvSpPr>
      </xdr:nvSpPr>
      <xdr:spPr>
        <a:xfrm>
          <a:off x="876300" y="5495925"/>
          <a:ext cx="1638300" cy="542925"/>
        </a:xfrm>
        <a:prstGeom prst="rect">
          <a:avLst/>
        </a:prstGeom>
        <a:solidFill>
          <a:srgbClr val="FCF305"/>
        </a:solidFill>
        <a:ln w="2857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DD0806"/>
              </a:solidFill>
            </a:rPr>
            <a:t>World and regional totals</a:t>
          </a:r>
        </a:p>
      </xdr:txBody>
    </xdr:sp>
    <xdr:clientData/>
  </xdr:twoCellAnchor>
  <xdr:twoCellAnchor>
    <xdr:from>
      <xdr:col>3</xdr:col>
      <xdr:colOff>285750</xdr:colOff>
      <xdr:row>34</xdr:row>
      <xdr:rowOff>28575</xdr:rowOff>
    </xdr:from>
    <xdr:to>
      <xdr:col>5</xdr:col>
      <xdr:colOff>228600</xdr:colOff>
      <xdr:row>37</xdr:row>
      <xdr:rowOff>76200</xdr:rowOff>
    </xdr:to>
    <xdr:sp>
      <xdr:nvSpPr>
        <xdr:cNvPr id="4" name="Text Box 4">
          <a:hlinkClick r:id="rId2"/>
        </xdr:cNvPr>
        <xdr:cNvSpPr txBox="1">
          <a:spLocks noChangeArrowheads="1"/>
        </xdr:cNvSpPr>
      </xdr:nvSpPr>
      <xdr:spPr>
        <a:xfrm>
          <a:off x="2800350" y="5524500"/>
          <a:ext cx="1619250" cy="533400"/>
        </a:xfrm>
        <a:prstGeom prst="rect">
          <a:avLst/>
        </a:prstGeom>
        <a:solidFill>
          <a:srgbClr val="FCF305"/>
        </a:solidFill>
        <a:ln w="2857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DD0806"/>
              </a:solidFill>
            </a:rPr>
            <a:t>Local currency, financial years</a:t>
          </a:r>
        </a:p>
      </xdr:txBody>
    </xdr:sp>
    <xdr:clientData/>
  </xdr:twoCellAnchor>
  <xdr:twoCellAnchor>
    <xdr:from>
      <xdr:col>5</xdr:col>
      <xdr:colOff>600075</xdr:colOff>
      <xdr:row>34</xdr:row>
      <xdr:rowOff>19050</xdr:rowOff>
    </xdr:from>
    <xdr:to>
      <xdr:col>7</xdr:col>
      <xdr:colOff>523875</xdr:colOff>
      <xdr:row>37</xdr:row>
      <xdr:rowOff>76200</xdr:rowOff>
    </xdr:to>
    <xdr:sp>
      <xdr:nvSpPr>
        <xdr:cNvPr id="5" name="Text Box 5">
          <a:hlinkClick r:id="rId3"/>
        </xdr:cNvPr>
        <xdr:cNvSpPr txBox="1">
          <a:spLocks noChangeArrowheads="1"/>
        </xdr:cNvSpPr>
      </xdr:nvSpPr>
      <xdr:spPr>
        <a:xfrm>
          <a:off x="4791075" y="5514975"/>
          <a:ext cx="1600200" cy="542925"/>
        </a:xfrm>
        <a:prstGeom prst="rect">
          <a:avLst/>
        </a:prstGeom>
        <a:solidFill>
          <a:srgbClr val="FCF305"/>
        </a:solidFill>
        <a:ln w="2857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DD0806"/>
              </a:solidFill>
            </a:rPr>
            <a:t>Local currency, calendar years</a:t>
          </a:r>
        </a:p>
      </xdr:txBody>
    </xdr:sp>
    <xdr:clientData/>
  </xdr:twoCellAnchor>
  <xdr:twoCellAnchor>
    <xdr:from>
      <xdr:col>8</xdr:col>
      <xdr:colOff>0</xdr:colOff>
      <xdr:row>34</xdr:row>
      <xdr:rowOff>0</xdr:rowOff>
    </xdr:from>
    <xdr:to>
      <xdr:col>9</xdr:col>
      <xdr:colOff>828675</xdr:colOff>
      <xdr:row>37</xdr:row>
      <xdr:rowOff>47625</xdr:rowOff>
    </xdr:to>
    <xdr:sp>
      <xdr:nvSpPr>
        <xdr:cNvPr id="6" name="Text Box 6">
          <a:hlinkClick r:id="rId4"/>
        </xdr:cNvPr>
        <xdr:cNvSpPr txBox="1">
          <a:spLocks noChangeArrowheads="1"/>
        </xdr:cNvSpPr>
      </xdr:nvSpPr>
      <xdr:spPr>
        <a:xfrm>
          <a:off x="6705600" y="5495925"/>
          <a:ext cx="1666875" cy="533400"/>
        </a:xfrm>
        <a:prstGeom prst="rect">
          <a:avLst/>
        </a:prstGeom>
        <a:solidFill>
          <a:srgbClr val="FCF305"/>
        </a:solidFill>
        <a:ln w="2857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DD0806"/>
              </a:solidFill>
            </a:rPr>
            <a:t>Constant (2011) US$</a:t>
          </a:r>
        </a:p>
      </xdr:txBody>
    </xdr:sp>
    <xdr:clientData/>
  </xdr:twoCellAnchor>
  <xdr:twoCellAnchor>
    <xdr:from>
      <xdr:col>10</xdr:col>
      <xdr:colOff>238125</xdr:colOff>
      <xdr:row>34</xdr:row>
      <xdr:rowOff>19050</xdr:rowOff>
    </xdr:from>
    <xdr:to>
      <xdr:col>12</xdr:col>
      <xdr:colOff>180975</xdr:colOff>
      <xdr:row>37</xdr:row>
      <xdr:rowOff>66675</xdr:rowOff>
    </xdr:to>
    <xdr:sp>
      <xdr:nvSpPr>
        <xdr:cNvPr id="7" name="Text Box 7">
          <a:hlinkClick r:id="rId5"/>
        </xdr:cNvPr>
        <xdr:cNvSpPr txBox="1">
          <a:spLocks noChangeArrowheads="1"/>
        </xdr:cNvSpPr>
      </xdr:nvSpPr>
      <xdr:spPr>
        <a:xfrm>
          <a:off x="8620125" y="5514975"/>
          <a:ext cx="1619250" cy="533400"/>
        </a:xfrm>
        <a:prstGeom prst="rect">
          <a:avLst/>
        </a:prstGeom>
        <a:solidFill>
          <a:srgbClr val="FCF305"/>
        </a:solidFill>
        <a:ln w="2857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DD0806"/>
              </a:solidFill>
            </a:rPr>
            <a:t>Share of GDP</a:t>
          </a:r>
        </a:p>
      </xdr:txBody>
    </xdr:sp>
    <xdr:clientData/>
  </xdr:twoCellAnchor>
  <xdr:twoCellAnchor>
    <xdr:from>
      <xdr:col>12</xdr:col>
      <xdr:colOff>542925</xdr:colOff>
      <xdr:row>33</xdr:row>
      <xdr:rowOff>161925</xdr:rowOff>
    </xdr:from>
    <xdr:to>
      <xdr:col>14</xdr:col>
      <xdr:colOff>485775</xdr:colOff>
      <xdr:row>37</xdr:row>
      <xdr:rowOff>47625</xdr:rowOff>
    </xdr:to>
    <xdr:sp>
      <xdr:nvSpPr>
        <xdr:cNvPr id="8" name="Text Box 9">
          <a:hlinkClick r:id="rId6"/>
        </xdr:cNvPr>
        <xdr:cNvSpPr txBox="1">
          <a:spLocks noChangeArrowheads="1"/>
        </xdr:cNvSpPr>
      </xdr:nvSpPr>
      <xdr:spPr>
        <a:xfrm>
          <a:off x="10601325" y="5495925"/>
          <a:ext cx="1619250" cy="533400"/>
        </a:xfrm>
        <a:prstGeom prst="rect">
          <a:avLst/>
        </a:prstGeom>
        <a:solidFill>
          <a:srgbClr val="FCF305"/>
        </a:solidFill>
        <a:ln w="2857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DD0806"/>
              </a:solidFill>
            </a:rPr>
            <a:t>Footnotes</a:t>
          </a:r>
        </a:p>
      </xdr:txBody>
    </xdr:sp>
    <xdr:clientData/>
  </xdr:twoCellAnchor>
  <xdr:twoCellAnchor>
    <xdr:from>
      <xdr:col>1</xdr:col>
      <xdr:colOff>66675</xdr:colOff>
      <xdr:row>43</xdr:row>
      <xdr:rowOff>95250</xdr:rowOff>
    </xdr:from>
    <xdr:to>
      <xdr:col>12</xdr:col>
      <xdr:colOff>247650</xdr:colOff>
      <xdr:row>57</xdr:row>
      <xdr:rowOff>28575</xdr:rowOff>
    </xdr:to>
    <xdr:sp>
      <xdr:nvSpPr>
        <xdr:cNvPr id="9" name="Text Box 10"/>
        <xdr:cNvSpPr txBox="1">
          <a:spLocks noChangeArrowheads="1"/>
        </xdr:cNvSpPr>
      </xdr:nvSpPr>
      <xdr:spPr>
        <a:xfrm>
          <a:off x="904875" y="7038975"/>
          <a:ext cx="9401175" cy="22002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The information in this document is the intellectual property of SIPRI. Under SIPRI's "fair use" policy, the data may be freely used for non-commercial purposes , including research, news reporting, comment, the production of educational materials that are not sold commercially, etc., provided that a) SIPRI is cited as the source of the data, with the citation: "SIPRI Military Expenditure Database 2012, http://milexdata.sipri.org" and b) no more than 10% of the entire dataset is reproduced.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Any commercial use of the data (whether more or less than 10% of the dataset), or any reproduction of more than 10% of the entire dataset, requires specific permission from SIPRI, for which a fee will normally be charged based on the cost of generating the data. Contact milex@sipri.org for further information.
</a:t>
          </a:r>
          <a:r>
            <a:rPr lang="en-US" cap="none" sz="1000" b="1"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For the purpose of the above, 10% of the SIPRI Military Expenditure Database is defined to consist of 1,000 individual units of data, where a unit of data consists of a figure for military expenditure for one country in one year either in local currency at current prices (financial or calendar year), constant (2011) US$, current (2012) US$, or as a share of GDP, in each case together with relevant information contained in the bracketing, special note indicators and footnotes for that country and year; or an estimate of a world or regional total in constant (2011) US$ or current (2012) US$, together with the information contained in any bracketing for that figure.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24525"/>
    <xdr:graphicFrame>
      <xdr:nvGraphicFramePr>
        <xdr:cNvPr id="1" name="Shape 1025"/>
        <xdr:cNvGraphicFramePr/>
      </xdr:nvGraphicFramePr>
      <xdr:xfrm>
        <a:off x="0" y="0"/>
        <a:ext cx="9239250"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32</xdr:row>
      <xdr:rowOff>0</xdr:rowOff>
    </xdr:from>
    <xdr:to>
      <xdr:col>12</xdr:col>
      <xdr:colOff>104775</xdr:colOff>
      <xdr:row>46</xdr:row>
      <xdr:rowOff>19050</xdr:rowOff>
    </xdr:to>
    <xdr:sp>
      <xdr:nvSpPr>
        <xdr:cNvPr id="1" name="Text Box 1"/>
        <xdr:cNvSpPr txBox="1">
          <a:spLocks noChangeArrowheads="1"/>
        </xdr:cNvSpPr>
      </xdr:nvSpPr>
      <xdr:spPr>
        <a:xfrm>
          <a:off x="2743200" y="5314950"/>
          <a:ext cx="6210300" cy="23431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 NB: Two series of world and Middle East totals are presented above. The first, in each case, provides a time-consistent series from 1988-2013, while the second provides a higher set of figures from 2004-2013, which are those provided in the SIPRI data release in April 2014, and which will be published in the SIPRI Yearbook 2014. The longer world and Middle East series have lower figures for 2004-2013 than in the SIPRI data release and Yearbook, because they exclude data for Iraq, as there is insufficient military spending and/or economic data  to make meaningful estimates for Iraq for the whole period 1988-2013. In particular, SIPRI's normal approach to estimating missing data for regional totals would not be viable given the extreme changes in Iraq resulting from the Iran-Iraq war, ending in 1998, the Gulf War in 1990-91, and the sanctions regime in the 1990s. However, from 2004-2013, data for Iraq is available, so the shorter series in the SIPRI data release includes this data.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Both sets of estimates  also exclude the following countries: Cuba, Haiti, North Korea, Myanmar, Somalia, Yemen (South), and Yugoslavia (former) . This is due either to data being missing for too many years to make meaningful estimates, or to an absence of economic data to enable conversion to constant (2011) US$.</a:t>
          </a:r>
        </a:p>
      </xdr:txBody>
    </xdr:sp>
    <xdr:clientData/>
  </xdr:twoCellAnchor>
  <xdr:twoCellAnchor>
    <xdr:from>
      <xdr:col>0</xdr:col>
      <xdr:colOff>123825</xdr:colOff>
      <xdr:row>30</xdr:row>
      <xdr:rowOff>9525</xdr:rowOff>
    </xdr:from>
    <xdr:to>
      <xdr:col>0</xdr:col>
      <xdr:colOff>1895475</xdr:colOff>
      <xdr:row>33</xdr:row>
      <xdr:rowOff>38100</xdr:rowOff>
    </xdr:to>
    <xdr:sp>
      <xdr:nvSpPr>
        <xdr:cNvPr id="2" name="Text Box 2">
          <a:hlinkClick r:id="rId1"/>
        </xdr:cNvPr>
        <xdr:cNvSpPr txBox="1">
          <a:spLocks noChangeArrowheads="1"/>
        </xdr:cNvSpPr>
      </xdr:nvSpPr>
      <xdr:spPr>
        <a:xfrm>
          <a:off x="123825" y="5019675"/>
          <a:ext cx="1771650" cy="485775"/>
        </a:xfrm>
        <a:prstGeom prst="rect">
          <a:avLst/>
        </a:prstGeom>
        <a:solidFill>
          <a:srgbClr val="FCF305"/>
        </a:solidFill>
        <a:ln w="2857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DD0806"/>
              </a:solidFill>
            </a:rPr>
            <a:t>Front page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238125</xdr:colOff>
      <xdr:row>0</xdr:row>
      <xdr:rowOff>152400</xdr:rowOff>
    </xdr:from>
    <xdr:to>
      <xdr:col>12</xdr:col>
      <xdr:colOff>276225</xdr:colOff>
      <xdr:row>4</xdr:row>
      <xdr:rowOff>114300</xdr:rowOff>
    </xdr:to>
    <xdr:sp>
      <xdr:nvSpPr>
        <xdr:cNvPr id="1" name="Text Box 1">
          <a:hlinkClick r:id="rId1"/>
        </xdr:cNvPr>
        <xdr:cNvSpPr txBox="1">
          <a:spLocks noChangeArrowheads="1"/>
        </xdr:cNvSpPr>
      </xdr:nvSpPr>
      <xdr:spPr>
        <a:xfrm>
          <a:off x="9363075" y="152400"/>
          <a:ext cx="1714500" cy="666750"/>
        </a:xfrm>
        <a:prstGeom prst="rect">
          <a:avLst/>
        </a:prstGeom>
        <a:solidFill>
          <a:srgbClr val="FCF305"/>
        </a:solidFill>
        <a:ln w="2857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DD0806"/>
              </a:solidFill>
            </a:rPr>
            <a:t>Front page</a:t>
          </a:r>
        </a:p>
      </xdr:txBody>
    </xdr:sp>
    <xdr:clientData/>
  </xdr:twoCellAnchor>
  <xdr:twoCellAnchor>
    <xdr:from>
      <xdr:col>27</xdr:col>
      <xdr:colOff>114300</xdr:colOff>
      <xdr:row>1</xdr:row>
      <xdr:rowOff>66675</xdr:rowOff>
    </xdr:from>
    <xdr:to>
      <xdr:col>29</xdr:col>
      <xdr:colOff>0</xdr:colOff>
      <xdr:row>5</xdr:row>
      <xdr:rowOff>76200</xdr:rowOff>
    </xdr:to>
    <xdr:sp>
      <xdr:nvSpPr>
        <xdr:cNvPr id="2" name="Text Box 2">
          <a:hlinkClick r:id="rId2"/>
        </xdr:cNvPr>
        <xdr:cNvSpPr txBox="1">
          <a:spLocks noChangeArrowheads="1"/>
        </xdr:cNvSpPr>
      </xdr:nvSpPr>
      <xdr:spPr>
        <a:xfrm>
          <a:off x="23488650" y="285750"/>
          <a:ext cx="1562100" cy="647700"/>
        </a:xfrm>
        <a:prstGeom prst="rect">
          <a:avLst/>
        </a:prstGeom>
        <a:solidFill>
          <a:srgbClr val="FCF305"/>
        </a:solidFill>
        <a:ln w="2857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DD0806"/>
              </a:solidFill>
            </a:rPr>
            <a:t>Front page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819150</xdr:colOff>
      <xdr:row>0</xdr:row>
      <xdr:rowOff>152400</xdr:rowOff>
    </xdr:from>
    <xdr:to>
      <xdr:col>12</xdr:col>
      <xdr:colOff>19050</xdr:colOff>
      <xdr:row>4</xdr:row>
      <xdr:rowOff>114300</xdr:rowOff>
    </xdr:to>
    <xdr:sp>
      <xdr:nvSpPr>
        <xdr:cNvPr id="1" name="Text Box 1">
          <a:hlinkClick r:id="rId1"/>
        </xdr:cNvPr>
        <xdr:cNvSpPr txBox="1">
          <a:spLocks noChangeArrowheads="1"/>
        </xdr:cNvSpPr>
      </xdr:nvSpPr>
      <xdr:spPr>
        <a:xfrm>
          <a:off x="9220200" y="152400"/>
          <a:ext cx="1657350" cy="647700"/>
        </a:xfrm>
        <a:prstGeom prst="rect">
          <a:avLst/>
        </a:prstGeom>
        <a:solidFill>
          <a:srgbClr val="FCF305"/>
        </a:solidFill>
        <a:ln w="2857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DD0806"/>
              </a:solidFill>
            </a:rPr>
            <a:t>Front page</a:t>
          </a:r>
        </a:p>
      </xdr:txBody>
    </xdr:sp>
    <xdr:clientData/>
  </xdr:twoCellAnchor>
  <xdr:twoCellAnchor>
    <xdr:from>
      <xdr:col>24</xdr:col>
      <xdr:colOff>133350</xdr:colOff>
      <xdr:row>0</xdr:row>
      <xdr:rowOff>190500</xdr:rowOff>
    </xdr:from>
    <xdr:to>
      <xdr:col>26</xdr:col>
      <xdr:colOff>171450</xdr:colOff>
      <xdr:row>5</xdr:row>
      <xdr:rowOff>0</xdr:rowOff>
    </xdr:to>
    <xdr:sp>
      <xdr:nvSpPr>
        <xdr:cNvPr id="2" name="Text Box 2">
          <a:hlinkClick r:id="rId2"/>
        </xdr:cNvPr>
        <xdr:cNvSpPr txBox="1">
          <a:spLocks noChangeArrowheads="1"/>
        </xdr:cNvSpPr>
      </xdr:nvSpPr>
      <xdr:spPr>
        <a:xfrm>
          <a:off x="20821650" y="190500"/>
          <a:ext cx="1676400" cy="647700"/>
        </a:xfrm>
        <a:prstGeom prst="rect">
          <a:avLst/>
        </a:prstGeom>
        <a:solidFill>
          <a:srgbClr val="FCF305"/>
        </a:solidFill>
        <a:ln w="2857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DD0806"/>
              </a:solidFill>
            </a:rPr>
            <a:t>Front page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657225</xdr:colOff>
      <xdr:row>0</xdr:row>
      <xdr:rowOff>133350</xdr:rowOff>
    </xdr:from>
    <xdr:to>
      <xdr:col>13</xdr:col>
      <xdr:colOff>676275</xdr:colOff>
      <xdr:row>3</xdr:row>
      <xdr:rowOff>114300</xdr:rowOff>
    </xdr:to>
    <xdr:sp>
      <xdr:nvSpPr>
        <xdr:cNvPr id="1" name="Text Box 1">
          <a:hlinkClick r:id="rId1"/>
        </xdr:cNvPr>
        <xdr:cNvSpPr txBox="1">
          <a:spLocks noChangeArrowheads="1"/>
        </xdr:cNvSpPr>
      </xdr:nvSpPr>
      <xdr:spPr>
        <a:xfrm>
          <a:off x="9515475" y="133350"/>
          <a:ext cx="1695450" cy="523875"/>
        </a:xfrm>
        <a:prstGeom prst="rect">
          <a:avLst/>
        </a:prstGeom>
        <a:solidFill>
          <a:srgbClr val="FCF305"/>
        </a:solidFill>
        <a:ln w="2857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DD0806"/>
              </a:solidFill>
            </a:rPr>
            <a:t>Front page</a:t>
          </a:r>
        </a:p>
      </xdr:txBody>
    </xdr:sp>
    <xdr:clientData/>
  </xdr:twoCellAnchor>
  <xdr:twoCellAnchor>
    <xdr:from>
      <xdr:col>27</xdr:col>
      <xdr:colOff>123825</xdr:colOff>
      <xdr:row>0</xdr:row>
      <xdr:rowOff>161925</xdr:rowOff>
    </xdr:from>
    <xdr:to>
      <xdr:col>29</xdr:col>
      <xdr:colOff>161925</xdr:colOff>
      <xdr:row>3</xdr:row>
      <xdr:rowOff>133350</xdr:rowOff>
    </xdr:to>
    <xdr:sp>
      <xdr:nvSpPr>
        <xdr:cNvPr id="2" name="Text Box 2">
          <a:hlinkClick r:id="rId2"/>
        </xdr:cNvPr>
        <xdr:cNvSpPr txBox="1">
          <a:spLocks noChangeArrowheads="1"/>
        </xdr:cNvSpPr>
      </xdr:nvSpPr>
      <xdr:spPr>
        <a:xfrm>
          <a:off x="22393275" y="161925"/>
          <a:ext cx="1714500" cy="514350"/>
        </a:xfrm>
        <a:prstGeom prst="rect">
          <a:avLst/>
        </a:prstGeom>
        <a:solidFill>
          <a:srgbClr val="FCF305"/>
        </a:solidFill>
        <a:ln w="2857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DD0806"/>
              </a:solidFill>
            </a:rPr>
            <a:t>Front page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0</xdr:row>
      <xdr:rowOff>171450</xdr:rowOff>
    </xdr:from>
    <xdr:to>
      <xdr:col>16</xdr:col>
      <xdr:colOff>95250</xdr:colOff>
      <xdr:row>3</xdr:row>
      <xdr:rowOff>85725</xdr:rowOff>
    </xdr:to>
    <xdr:sp>
      <xdr:nvSpPr>
        <xdr:cNvPr id="1" name="Text Box 1">
          <a:hlinkClick r:id="rId1"/>
        </xdr:cNvPr>
        <xdr:cNvSpPr txBox="1">
          <a:spLocks noChangeArrowheads="1"/>
        </xdr:cNvSpPr>
      </xdr:nvSpPr>
      <xdr:spPr>
        <a:xfrm>
          <a:off x="8382000" y="171450"/>
          <a:ext cx="1114425" cy="514350"/>
        </a:xfrm>
        <a:prstGeom prst="rect">
          <a:avLst/>
        </a:prstGeom>
        <a:solidFill>
          <a:srgbClr val="FCF305"/>
        </a:solidFill>
        <a:ln w="2857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DD0806"/>
              </a:solidFill>
            </a:rPr>
            <a:t>Front page</a:t>
          </a:r>
        </a:p>
      </xdr:txBody>
    </xdr:sp>
    <xdr:clientData/>
  </xdr:twoCellAnchor>
  <xdr:twoCellAnchor>
    <xdr:from>
      <xdr:col>22</xdr:col>
      <xdr:colOff>476250</xdr:colOff>
      <xdr:row>0</xdr:row>
      <xdr:rowOff>171450</xdr:rowOff>
    </xdr:from>
    <xdr:to>
      <xdr:col>24</xdr:col>
      <xdr:colOff>523875</xdr:colOff>
      <xdr:row>3</xdr:row>
      <xdr:rowOff>85725</xdr:rowOff>
    </xdr:to>
    <xdr:sp>
      <xdr:nvSpPr>
        <xdr:cNvPr id="2" name="Text Box 2">
          <a:hlinkClick r:id="rId2"/>
        </xdr:cNvPr>
        <xdr:cNvSpPr txBox="1">
          <a:spLocks noChangeArrowheads="1"/>
        </xdr:cNvSpPr>
      </xdr:nvSpPr>
      <xdr:spPr>
        <a:xfrm>
          <a:off x="13134975" y="171450"/>
          <a:ext cx="1133475" cy="514350"/>
        </a:xfrm>
        <a:prstGeom prst="rect">
          <a:avLst/>
        </a:prstGeom>
        <a:solidFill>
          <a:srgbClr val="FCF305"/>
        </a:solidFill>
        <a:ln w="2857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DD0806"/>
              </a:solidFill>
            </a:rPr>
            <a:t>Front page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76200</xdr:rowOff>
    </xdr:from>
    <xdr:to>
      <xdr:col>11</xdr:col>
      <xdr:colOff>200025</xdr:colOff>
      <xdr:row>5</xdr:row>
      <xdr:rowOff>76200</xdr:rowOff>
    </xdr:to>
    <xdr:sp>
      <xdr:nvSpPr>
        <xdr:cNvPr id="1" name="Text Box 1">
          <a:hlinkClick r:id="rId1"/>
        </xdr:cNvPr>
        <xdr:cNvSpPr txBox="1">
          <a:spLocks noChangeArrowheads="1"/>
        </xdr:cNvSpPr>
      </xdr:nvSpPr>
      <xdr:spPr>
        <a:xfrm>
          <a:off x="11544300" y="266700"/>
          <a:ext cx="1724025" cy="647700"/>
        </a:xfrm>
        <a:prstGeom prst="rect">
          <a:avLst/>
        </a:prstGeom>
        <a:solidFill>
          <a:srgbClr val="FCF305"/>
        </a:solidFill>
        <a:ln w="2857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DD0806"/>
              </a:solidFill>
            </a:rPr>
            <a:t>Front page</a:t>
          </a:r>
        </a:p>
      </xdr:txBody>
    </xdr:sp>
    <xdr:clientData/>
  </xdr:twoCellAnchor>
  <xdr:twoCellAnchor>
    <xdr:from>
      <xdr:col>2</xdr:col>
      <xdr:colOff>123825</xdr:colOff>
      <xdr:row>113</xdr:row>
      <xdr:rowOff>28575</xdr:rowOff>
    </xdr:from>
    <xdr:to>
      <xdr:col>4</xdr:col>
      <xdr:colOff>161925</xdr:colOff>
      <xdr:row>116</xdr:row>
      <xdr:rowOff>47625</xdr:rowOff>
    </xdr:to>
    <xdr:sp>
      <xdr:nvSpPr>
        <xdr:cNvPr id="2" name="Text Box 2">
          <a:hlinkClick r:id="rId2"/>
        </xdr:cNvPr>
        <xdr:cNvSpPr txBox="1">
          <a:spLocks noChangeArrowheads="1"/>
        </xdr:cNvSpPr>
      </xdr:nvSpPr>
      <xdr:spPr>
        <a:xfrm>
          <a:off x="5648325" y="65532000"/>
          <a:ext cx="1714500" cy="476250"/>
        </a:xfrm>
        <a:prstGeom prst="rect">
          <a:avLst/>
        </a:prstGeom>
        <a:solidFill>
          <a:srgbClr val="FCF305"/>
        </a:solidFill>
        <a:ln w="2857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DD0806"/>
              </a:solidFill>
            </a:rPr>
            <a:t>Front page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B32:F39"/>
  <sheetViews>
    <sheetView tabSelected="1" zoomScalePageLayoutView="0" workbookViewId="0" topLeftCell="A1">
      <selection activeCell="A1" sqref="A1"/>
    </sheetView>
  </sheetViews>
  <sheetFormatPr defaultColWidth="11.00390625" defaultRowHeight="12.75"/>
  <sheetData>
    <row r="32" ht="12">
      <c r="F32" s="8" t="s">
        <v>93</v>
      </c>
    </row>
    <row r="39" ht="12">
      <c r="B39" s="8"/>
    </row>
  </sheetData>
  <sheetProtection/>
  <printOptions/>
  <pageMargins left="0.75" right="0.75" top="1" bottom="1" header="0.5" footer="0.5"/>
  <pageSetup orientation="portrait" paperSize="9" scale="49"/>
  <drawing r:id="rId1"/>
</worksheet>
</file>

<file path=xl/worksheets/sheet2.xml><?xml version="1.0" encoding="utf-8"?>
<worksheet xmlns="http://schemas.openxmlformats.org/spreadsheetml/2006/main" xmlns:r="http://schemas.openxmlformats.org/officeDocument/2006/relationships">
  <dimension ref="A1:AC78"/>
  <sheetViews>
    <sheetView zoomScalePageLayoutView="0" workbookViewId="0" topLeftCell="A1">
      <pane xSplit="1" ySplit="9" topLeftCell="M10" activePane="bottomRight" state="frozen"/>
      <selection pane="topLeft" activeCell="A1" sqref="A1"/>
      <selection pane="topRight" activeCell="B1" sqref="B1"/>
      <selection pane="bottomLeft" activeCell="A6" sqref="A6"/>
      <selection pane="bottomRight" activeCell="V18" sqref="V18:AB18"/>
    </sheetView>
  </sheetViews>
  <sheetFormatPr defaultColWidth="8.75390625" defaultRowHeight="12.75"/>
  <cols>
    <col min="1" max="1" width="32.125" style="0" customWidth="1"/>
    <col min="2" max="4" width="8.00390625" style="0" bestFit="1" customWidth="1"/>
    <col min="5" max="12" width="7.50390625" style="0" bestFit="1" customWidth="1"/>
    <col min="13" max="28" width="8.75390625" style="0" customWidth="1"/>
    <col min="29" max="29" width="13.50390625" style="0" bestFit="1" customWidth="1"/>
  </cols>
  <sheetData>
    <row r="1" ht="17.25">
      <c r="A1" s="13" t="s">
        <v>15</v>
      </c>
    </row>
    <row r="2" ht="12">
      <c r="A2" s="56" t="s">
        <v>16</v>
      </c>
    </row>
    <row r="3" ht="12">
      <c r="A3" s="56" t="s">
        <v>92</v>
      </c>
    </row>
    <row r="4" ht="12">
      <c r="A4" t="s">
        <v>259</v>
      </c>
    </row>
    <row r="5" ht="12">
      <c r="A5" s="87" t="s">
        <v>82</v>
      </c>
    </row>
    <row r="6" ht="12">
      <c r="A6" t="s">
        <v>97</v>
      </c>
    </row>
    <row r="7" ht="12">
      <c r="A7" t="s">
        <v>500</v>
      </c>
    </row>
    <row r="9" spans="2:28" s="7" customFormat="1" ht="15">
      <c r="B9" s="7">
        <v>1988</v>
      </c>
      <c r="C9" s="7">
        <v>1989</v>
      </c>
      <c r="D9" s="7">
        <v>1990</v>
      </c>
      <c r="E9" s="7">
        <v>1991</v>
      </c>
      <c r="F9" s="7">
        <v>1992</v>
      </c>
      <c r="G9" s="7">
        <v>1993</v>
      </c>
      <c r="H9" s="7">
        <v>1994</v>
      </c>
      <c r="I9" s="7">
        <v>1995</v>
      </c>
      <c r="J9" s="7">
        <v>1996</v>
      </c>
      <c r="K9" s="7">
        <v>1997</v>
      </c>
      <c r="L9" s="7">
        <v>1998</v>
      </c>
      <c r="M9" s="7">
        <v>1999</v>
      </c>
      <c r="N9" s="7">
        <v>2000</v>
      </c>
      <c r="O9" s="7">
        <v>2001</v>
      </c>
      <c r="P9" s="7">
        <v>2002</v>
      </c>
      <c r="Q9" s="7">
        <v>2003</v>
      </c>
      <c r="R9" s="7">
        <v>2004</v>
      </c>
      <c r="S9" s="7">
        <v>2005</v>
      </c>
      <c r="T9" s="7">
        <v>2006</v>
      </c>
      <c r="U9" s="7">
        <v>2007</v>
      </c>
      <c r="V9" s="7">
        <v>2008</v>
      </c>
      <c r="W9" s="7">
        <v>2009</v>
      </c>
      <c r="X9" s="7">
        <v>2010</v>
      </c>
      <c r="Y9" s="7">
        <v>2011</v>
      </c>
      <c r="Z9" s="7">
        <v>2012</v>
      </c>
      <c r="AA9" s="7">
        <v>2013</v>
      </c>
      <c r="AB9" s="7" t="s">
        <v>11</v>
      </c>
    </row>
    <row r="10" spans="1:28" ht="15">
      <c r="A10" s="17" t="s">
        <v>87</v>
      </c>
      <c r="B10" s="60">
        <f>SUM(B13,B16,B20,B24,B28)</f>
        <v>1618.9596416770046</v>
      </c>
      <c r="C10" s="60">
        <f aca="true" t="shared" si="0" ref="C10:AB10">SUM(C13,C16,C20,C24,C28)</f>
        <v>1561.967982285609</v>
      </c>
      <c r="D10" s="60">
        <f t="shared" si="0"/>
        <v>1534.3695248555819</v>
      </c>
      <c r="E10" s="60"/>
      <c r="F10" s="60">
        <f t="shared" si="0"/>
        <v>1198.5891997077372</v>
      </c>
      <c r="G10" s="60">
        <f t="shared" si="0"/>
        <v>1156.3728662767985</v>
      </c>
      <c r="H10" s="60">
        <f t="shared" si="0"/>
        <v>1125.9935298819832</v>
      </c>
      <c r="I10" s="60">
        <f t="shared" si="0"/>
        <v>1072.8392442230943</v>
      </c>
      <c r="J10" s="60">
        <f t="shared" si="0"/>
        <v>1053.1018254018647</v>
      </c>
      <c r="K10" s="60">
        <f t="shared" si="0"/>
        <v>1063.320236720303</v>
      </c>
      <c r="L10" s="60">
        <f t="shared" si="0"/>
        <v>1052.3594605874637</v>
      </c>
      <c r="M10" s="60">
        <f t="shared" si="0"/>
        <v>1077.985249254624</v>
      </c>
      <c r="N10" s="60">
        <f t="shared" si="0"/>
        <v>1118.80185998</v>
      </c>
      <c r="O10" s="60">
        <f t="shared" si="0"/>
        <v>1144.2986918400002</v>
      </c>
      <c r="P10" s="60">
        <f t="shared" si="0"/>
        <v>1212.99625779</v>
      </c>
      <c r="Q10" s="60">
        <f t="shared" si="0"/>
        <v>1286.3173870299997</v>
      </c>
      <c r="R10" s="60">
        <f t="shared" si="0"/>
        <v>1358.7715156667969</v>
      </c>
      <c r="S10" s="60">
        <f t="shared" si="0"/>
        <v>1416.4633817442989</v>
      </c>
      <c r="T10" s="60">
        <f t="shared" si="0"/>
        <v>1463.436281508399</v>
      </c>
      <c r="U10" s="60">
        <f t="shared" si="0"/>
        <v>1520.182395068897</v>
      </c>
      <c r="V10" s="60">
        <f t="shared" si="0"/>
        <v>1598.055189951451</v>
      </c>
      <c r="W10" s="60">
        <f t="shared" si="0"/>
        <v>1705.0501697428115</v>
      </c>
      <c r="X10" s="60">
        <f t="shared" si="0"/>
        <v>1731.8290303574986</v>
      </c>
      <c r="Y10" s="60">
        <f t="shared" si="0"/>
        <v>1739.346119702787</v>
      </c>
      <c r="Z10" s="60">
        <f t="shared" si="0"/>
        <v>1736.3125148724828</v>
      </c>
      <c r="AA10" s="60">
        <f t="shared" si="0"/>
        <v>1701.749620620031</v>
      </c>
      <c r="AB10" s="60">
        <f t="shared" si="0"/>
        <v>1739.1814639529127</v>
      </c>
    </row>
    <row r="11" spans="1:28" ht="15">
      <c r="A11" s="117" t="s">
        <v>13</v>
      </c>
      <c r="B11" s="60"/>
      <c r="C11" s="60"/>
      <c r="D11" s="60"/>
      <c r="E11" s="60"/>
      <c r="F11" s="60"/>
      <c r="G11" s="60"/>
      <c r="H11" s="60"/>
      <c r="I11" s="60"/>
      <c r="J11" s="60"/>
      <c r="K11" s="60"/>
      <c r="L11" s="60"/>
      <c r="M11" s="60"/>
      <c r="N11" s="60"/>
      <c r="O11" s="60"/>
      <c r="P11" s="60"/>
      <c r="Q11" s="60"/>
      <c r="R11" s="120">
        <f>SUM(R13,R16,R20,R24,R29)</f>
        <v>1360.671515666797</v>
      </c>
      <c r="S11" s="120">
        <f aca="true" t="shared" si="1" ref="S11:AB11">SUM(S13,S16,S20,S24,S29)</f>
        <v>1418.9633817442989</v>
      </c>
      <c r="T11" s="120">
        <f t="shared" si="1"/>
        <v>1465.2362815083989</v>
      </c>
      <c r="U11" s="120">
        <f t="shared" si="1"/>
        <v>1522.882395068897</v>
      </c>
      <c r="V11" s="120">
        <f t="shared" si="1"/>
        <v>1601.455189951451</v>
      </c>
      <c r="W11" s="120">
        <f t="shared" si="1"/>
        <v>1708.2501697428115</v>
      </c>
      <c r="X11" s="120">
        <f t="shared" si="1"/>
        <v>1735.6290303574988</v>
      </c>
      <c r="Y11" s="120">
        <f t="shared" si="1"/>
        <v>1745.246119702787</v>
      </c>
      <c r="Z11" s="120">
        <f t="shared" si="1"/>
        <v>1742.0125148724828</v>
      </c>
      <c r="AA11" s="120">
        <f t="shared" si="1"/>
        <v>1709.049620620031</v>
      </c>
      <c r="AB11" s="120">
        <f t="shared" si="1"/>
        <v>1747.0814639529126</v>
      </c>
    </row>
    <row r="12" spans="1:26" s="20" customFormat="1" ht="12">
      <c r="A12" s="19" t="s">
        <v>161</v>
      </c>
      <c r="B12" s="59"/>
      <c r="C12" s="59"/>
      <c r="D12" s="59"/>
      <c r="E12" s="59"/>
      <c r="F12" s="59"/>
      <c r="G12" s="59"/>
      <c r="H12" s="59"/>
      <c r="I12" s="59"/>
      <c r="J12" s="59"/>
      <c r="K12" s="59"/>
      <c r="L12" s="59"/>
      <c r="M12" s="59"/>
      <c r="N12" s="59"/>
      <c r="O12" s="59"/>
      <c r="P12" s="59"/>
      <c r="Q12" s="59"/>
      <c r="R12" s="59"/>
      <c r="S12" s="59"/>
      <c r="T12" s="59"/>
      <c r="U12" s="59"/>
      <c r="V12" s="59"/>
      <c r="W12" s="59"/>
      <c r="X12" s="59"/>
      <c r="Y12" s="59"/>
      <c r="Z12" s="59"/>
    </row>
    <row r="13" spans="1:28" s="8" customFormat="1" ht="15">
      <c r="A13" s="7" t="s">
        <v>157</v>
      </c>
      <c r="B13" s="68">
        <v>17.931448467004444</v>
      </c>
      <c r="C13" s="69">
        <v>18.174033635609035</v>
      </c>
      <c r="D13" s="68">
        <v>17.868772615581992</v>
      </c>
      <c r="E13" s="53">
        <v>15.610435768861896</v>
      </c>
      <c r="F13" s="53">
        <v>14.505586847737263</v>
      </c>
      <c r="G13" s="53">
        <v>16.918339676798382</v>
      </c>
      <c r="H13" s="53">
        <v>16.155392881983474</v>
      </c>
      <c r="I13" s="53">
        <v>15.128457163094165</v>
      </c>
      <c r="J13" s="53">
        <v>14.325260601864839</v>
      </c>
      <c r="K13" s="53">
        <v>15.160301900303185</v>
      </c>
      <c r="L13" s="53">
        <v>15.822682257463615</v>
      </c>
      <c r="M13" s="53">
        <v>21.971836414624047</v>
      </c>
      <c r="N13" s="53">
        <v>19.563461649999997</v>
      </c>
      <c r="O13" s="53">
        <v>19.957167989999995</v>
      </c>
      <c r="P13" s="53">
        <v>21.982515580000005</v>
      </c>
      <c r="Q13" s="53">
        <v>21.0320088</v>
      </c>
      <c r="R13" s="53">
        <v>23.53</v>
      </c>
      <c r="S13" s="53">
        <v>24.42</v>
      </c>
      <c r="T13" s="53">
        <v>26.06</v>
      </c>
      <c r="U13" s="69">
        <v>26.83</v>
      </c>
      <c r="V13" s="69">
        <v>30.43</v>
      </c>
      <c r="W13" s="69">
        <v>31.76</v>
      </c>
      <c r="X13" s="69">
        <v>33.78</v>
      </c>
      <c r="Y13" s="69">
        <v>37.78</v>
      </c>
      <c r="Z13" s="68">
        <v>39.43</v>
      </c>
      <c r="AA13" s="94">
        <v>42.69</v>
      </c>
      <c r="AB13" s="94">
        <v>44.89</v>
      </c>
    </row>
    <row r="14" spans="1:28" s="28" customFormat="1" ht="12">
      <c r="A14" s="54" t="s">
        <v>158</v>
      </c>
      <c r="B14" s="70">
        <v>3.6613559</v>
      </c>
      <c r="C14" s="70">
        <v>3.7924802399999997</v>
      </c>
      <c r="D14" s="70">
        <v>3.77551698</v>
      </c>
      <c r="E14" s="70">
        <v>3.8073691199999997</v>
      </c>
      <c r="F14" s="70">
        <v>4.26492116</v>
      </c>
      <c r="G14" s="70">
        <v>4.48144154</v>
      </c>
      <c r="H14" s="70">
        <v>4.84447227</v>
      </c>
      <c r="I14" s="70">
        <v>4.60942879</v>
      </c>
      <c r="J14" s="70">
        <v>4.86323123</v>
      </c>
      <c r="K14" s="62">
        <v>5.33526731</v>
      </c>
      <c r="L14" s="62">
        <v>5.5701493499999994</v>
      </c>
      <c r="M14" s="62">
        <v>5.1840373600000005</v>
      </c>
      <c r="N14" s="62">
        <v>5.24044362</v>
      </c>
      <c r="O14" s="62">
        <v>6.62079677</v>
      </c>
      <c r="P14" s="62">
        <v>6.71407319</v>
      </c>
      <c r="Q14" s="62">
        <v>6.96646682</v>
      </c>
      <c r="R14" s="62">
        <v>7.593305280000001</v>
      </c>
      <c r="S14" s="62">
        <v>7.87496976</v>
      </c>
      <c r="T14" s="62">
        <v>7.88727982</v>
      </c>
      <c r="U14" s="62">
        <v>8.527765180000001</v>
      </c>
      <c r="V14" s="97">
        <v>10.06911762</v>
      </c>
      <c r="W14" s="71">
        <v>11.12895376</v>
      </c>
      <c r="X14" s="70">
        <v>12.086618699999999</v>
      </c>
      <c r="Y14" s="70">
        <v>15.221872669999998</v>
      </c>
      <c r="Z14" s="97">
        <v>16.44641475</v>
      </c>
      <c r="AA14" s="95">
        <v>18.0214252</v>
      </c>
      <c r="AB14" s="95">
        <v>18.665986229999998</v>
      </c>
    </row>
    <row r="15" spans="1:28" s="28" customFormat="1" ht="12">
      <c r="A15" s="54" t="s">
        <v>179</v>
      </c>
      <c r="B15" s="97">
        <f>B13-B14</f>
        <v>14.270092567004443</v>
      </c>
      <c r="C15" s="95">
        <f aca="true" t="shared" si="2" ref="C15:Q15">C13-C14</f>
        <v>14.381553395609036</v>
      </c>
      <c r="D15" s="62">
        <f t="shared" si="2"/>
        <v>14.093255635581993</v>
      </c>
      <c r="E15" s="62">
        <f t="shared" si="2"/>
        <v>11.803066648861897</v>
      </c>
      <c r="F15" s="62">
        <f t="shared" si="2"/>
        <v>10.240665687737263</v>
      </c>
      <c r="G15" s="62">
        <f t="shared" si="2"/>
        <v>12.436898136798384</v>
      </c>
      <c r="H15" s="95">
        <f t="shared" si="2"/>
        <v>11.310920611983473</v>
      </c>
      <c r="I15" s="62">
        <f t="shared" si="2"/>
        <v>10.519028373094166</v>
      </c>
      <c r="J15" s="62">
        <f t="shared" si="2"/>
        <v>9.462029371864839</v>
      </c>
      <c r="K15" s="62">
        <f t="shared" si="2"/>
        <v>9.825034590303186</v>
      </c>
      <c r="L15" s="62">
        <f t="shared" si="2"/>
        <v>10.252532907463616</v>
      </c>
      <c r="M15" s="62">
        <f t="shared" si="2"/>
        <v>16.787799054624045</v>
      </c>
      <c r="N15" s="62">
        <f t="shared" si="2"/>
        <v>14.323018029999997</v>
      </c>
      <c r="O15" s="62">
        <f t="shared" si="2"/>
        <v>13.336371219999995</v>
      </c>
      <c r="P15" s="62">
        <f t="shared" si="2"/>
        <v>15.268442390000004</v>
      </c>
      <c r="Q15" s="62">
        <f t="shared" si="2"/>
        <v>14.065541979999999</v>
      </c>
      <c r="R15" s="62">
        <v>15.93669472</v>
      </c>
      <c r="S15" s="62">
        <v>16.545030240000003</v>
      </c>
      <c r="T15" s="95">
        <v>18.17272018</v>
      </c>
      <c r="U15" s="70">
        <v>18.302234819999995</v>
      </c>
      <c r="V15" s="70">
        <v>20.36088238</v>
      </c>
      <c r="W15" s="70">
        <v>20.631046240000003</v>
      </c>
      <c r="X15" s="70">
        <v>21.693381300000002</v>
      </c>
      <c r="Y15" s="70">
        <v>22.558127330000005</v>
      </c>
      <c r="Z15" s="70">
        <v>22.98358525</v>
      </c>
      <c r="AA15" s="95">
        <v>24.6685748</v>
      </c>
      <c r="AB15" s="95">
        <v>26.224013770000003</v>
      </c>
    </row>
    <row r="16" spans="1:28" s="8" customFormat="1" ht="15">
      <c r="A16" s="7" t="s">
        <v>180</v>
      </c>
      <c r="B16" s="64">
        <v>619.9232983</v>
      </c>
      <c r="C16" s="64">
        <v>614.0539097</v>
      </c>
      <c r="D16" s="64">
        <v>616.6533215</v>
      </c>
      <c r="E16" s="64">
        <v>514.8908721</v>
      </c>
      <c r="F16" s="64">
        <v>538.3946387999999</v>
      </c>
      <c r="G16" s="64">
        <v>519.2262493000001</v>
      </c>
      <c r="H16" s="64">
        <v>494.4325977</v>
      </c>
      <c r="I16" s="64">
        <v>472.8128692</v>
      </c>
      <c r="J16" s="64">
        <v>449.0240751</v>
      </c>
      <c r="K16" s="64">
        <v>444.8945955</v>
      </c>
      <c r="L16" s="64">
        <v>438.8139266</v>
      </c>
      <c r="M16" s="64">
        <v>441.0664906</v>
      </c>
      <c r="N16" s="64">
        <v>458.2395995</v>
      </c>
      <c r="O16" s="64">
        <v>466.53442950000004</v>
      </c>
      <c r="P16" s="64">
        <v>514.818472</v>
      </c>
      <c r="Q16" s="64">
        <v>571.2574025</v>
      </c>
      <c r="R16" s="64">
        <v>619.9028000000001</v>
      </c>
      <c r="S16" s="64">
        <v>651.3340999999999</v>
      </c>
      <c r="T16" s="64">
        <v>664.8793000000001</v>
      </c>
      <c r="U16" s="64">
        <v>685.2238</v>
      </c>
      <c r="V16" s="64">
        <v>736.666</v>
      </c>
      <c r="W16" s="64">
        <v>793.2539</v>
      </c>
      <c r="X16" s="64">
        <v>814.932</v>
      </c>
      <c r="Y16" s="64">
        <v>804.978</v>
      </c>
      <c r="Z16" s="64">
        <v>769.304</v>
      </c>
      <c r="AA16" s="64">
        <v>717.032</v>
      </c>
      <c r="AB16" s="64">
        <v>735.6655612</v>
      </c>
    </row>
    <row r="17" spans="1:28" ht="12">
      <c r="A17" s="16" t="s">
        <v>318</v>
      </c>
      <c r="B17" s="61">
        <v>3.93132193</v>
      </c>
      <c r="C17" s="61">
        <v>4.04708774</v>
      </c>
      <c r="D17" s="61">
        <v>4.02174342</v>
      </c>
      <c r="E17" s="61">
        <v>4.01851308</v>
      </c>
      <c r="F17" s="61">
        <v>4.40392234</v>
      </c>
      <c r="G17" s="61">
        <v>4.57100688</v>
      </c>
      <c r="H17" s="61">
        <v>5.41931822</v>
      </c>
      <c r="I17" s="61">
        <v>4.67366769</v>
      </c>
      <c r="J17" s="61">
        <v>4.8457794100000005</v>
      </c>
      <c r="K17" s="61">
        <v>4.90538429</v>
      </c>
      <c r="L17" s="61">
        <v>4.99216943</v>
      </c>
      <c r="M17" s="61">
        <v>5.20571039</v>
      </c>
      <c r="N17" s="61">
        <v>5.50310713</v>
      </c>
      <c r="O17" s="61">
        <v>5.614882929999999</v>
      </c>
      <c r="P17" s="61">
        <v>5.39897199</v>
      </c>
      <c r="Q17" s="61">
        <v>5.29914549</v>
      </c>
      <c r="R17" s="61">
        <v>4.741899999999999</v>
      </c>
      <c r="S17" s="61">
        <v>5.113099999999999</v>
      </c>
      <c r="T17" s="61">
        <v>5.5508999999999995</v>
      </c>
      <c r="U17" s="61">
        <v>6.176699999999999</v>
      </c>
      <c r="V17" s="61">
        <v>6.3344000000000005</v>
      </c>
      <c r="W17" s="61">
        <v>7.1027000000000005</v>
      </c>
      <c r="X17" s="61">
        <v>7.666622406488214</v>
      </c>
      <c r="Y17" s="61">
        <v>7.981816865218697</v>
      </c>
      <c r="Z17" s="61">
        <v>8.698396958320773</v>
      </c>
      <c r="AA17" s="48">
        <v>9.22011225316604</v>
      </c>
      <c r="AB17" s="48">
        <v>9.59984243</v>
      </c>
    </row>
    <row r="18" spans="1:28" ht="12">
      <c r="A18" s="16" t="s">
        <v>181</v>
      </c>
      <c r="B18" s="49">
        <v>578.2279314</v>
      </c>
      <c r="C18" s="49">
        <v>572.4401478999999</v>
      </c>
      <c r="D18" s="49">
        <v>547.7558359</v>
      </c>
      <c r="E18" s="49">
        <v>482.02145520000005</v>
      </c>
      <c r="F18" s="49">
        <v>508.0245932</v>
      </c>
      <c r="G18" s="49">
        <v>482.2539693</v>
      </c>
      <c r="H18" s="49">
        <v>453.747093</v>
      </c>
      <c r="I18" s="49">
        <v>429.09148930000003</v>
      </c>
      <c r="J18" s="49">
        <v>405.2757655</v>
      </c>
      <c r="K18" s="49">
        <v>401.9983558</v>
      </c>
      <c r="L18" s="49">
        <v>393.7874436</v>
      </c>
      <c r="M18" s="49">
        <v>395.37299190000005</v>
      </c>
      <c r="N18" s="49">
        <v>409.8062179</v>
      </c>
      <c r="O18" s="49">
        <v>413.3931503</v>
      </c>
      <c r="P18" s="49">
        <v>462.2852531</v>
      </c>
      <c r="Q18" s="49">
        <v>524.2207565</v>
      </c>
      <c r="R18" s="49">
        <v>570.503</v>
      </c>
      <c r="S18" s="49">
        <v>597.642</v>
      </c>
      <c r="T18" s="49">
        <v>607.477</v>
      </c>
      <c r="U18" s="49">
        <v>624.614</v>
      </c>
      <c r="V18" s="49">
        <v>670.903</v>
      </c>
      <c r="W18" s="49">
        <v>723.84</v>
      </c>
      <c r="X18" s="49">
        <v>740.966</v>
      </c>
      <c r="Y18" s="49">
        <v>731.812</v>
      </c>
      <c r="Z18" s="49">
        <v>691.354</v>
      </c>
      <c r="AA18" s="23">
        <v>637.3850000000001</v>
      </c>
      <c r="AB18" s="23">
        <v>658.68121359</v>
      </c>
    </row>
    <row r="19" spans="1:28" ht="12.75">
      <c r="A19" s="16" t="s">
        <v>83</v>
      </c>
      <c r="B19" s="70">
        <v>37.764044999999996</v>
      </c>
      <c r="C19" s="70">
        <v>37.566674039999995</v>
      </c>
      <c r="D19" s="70">
        <v>64.87574216</v>
      </c>
      <c r="E19" s="61">
        <v>28.8509038</v>
      </c>
      <c r="F19" s="61">
        <v>25.96612326</v>
      </c>
      <c r="G19" s="61">
        <v>32.40127311</v>
      </c>
      <c r="H19" s="61">
        <v>35.26618649</v>
      </c>
      <c r="I19" s="61">
        <v>39.04771221</v>
      </c>
      <c r="J19" s="61">
        <v>38.9025302</v>
      </c>
      <c r="K19" s="61">
        <v>37.99085542</v>
      </c>
      <c r="L19" s="61">
        <v>40.03431351</v>
      </c>
      <c r="M19" s="61">
        <v>40.48778833</v>
      </c>
      <c r="N19" s="61">
        <v>42.93027448</v>
      </c>
      <c r="O19" s="61">
        <v>47.5263963</v>
      </c>
      <c r="P19" s="61">
        <v>47.13424695</v>
      </c>
      <c r="Q19" s="61">
        <v>41.737500569999995</v>
      </c>
      <c r="R19" s="61">
        <v>44.6579</v>
      </c>
      <c r="S19" s="61">
        <v>48.579</v>
      </c>
      <c r="T19" s="61">
        <v>51.8514</v>
      </c>
      <c r="U19" s="61">
        <v>54.433099999999996</v>
      </c>
      <c r="V19" s="61">
        <v>59.428599999999996</v>
      </c>
      <c r="W19" s="61">
        <v>62.1924</v>
      </c>
      <c r="X19" s="61">
        <v>66.2992</v>
      </c>
      <c r="Y19" s="61">
        <v>65.1842</v>
      </c>
      <c r="Z19" s="61">
        <v>69.3</v>
      </c>
      <c r="AA19" s="48">
        <v>70.4</v>
      </c>
      <c r="AB19" s="23">
        <v>67.3845051799999</v>
      </c>
    </row>
    <row r="20" spans="1:28" s="8" customFormat="1" ht="15">
      <c r="A20" s="7" t="s">
        <v>162</v>
      </c>
      <c r="B20" s="72">
        <v>140.81330862</v>
      </c>
      <c r="C20" s="64">
        <v>146.73840687999999</v>
      </c>
      <c r="D20" s="64">
        <v>151.57331477999998</v>
      </c>
      <c r="E20" s="64">
        <v>154.58537745</v>
      </c>
      <c r="F20" s="64">
        <v>164.6890741</v>
      </c>
      <c r="G20" s="64">
        <v>170.1508406</v>
      </c>
      <c r="H20" s="64">
        <v>172.53238358</v>
      </c>
      <c r="I20" s="64">
        <v>176.16070367</v>
      </c>
      <c r="J20" s="64">
        <v>181.1178698</v>
      </c>
      <c r="K20" s="64">
        <v>184.6332841</v>
      </c>
      <c r="L20" s="64">
        <v>188.01869902</v>
      </c>
      <c r="M20" s="64">
        <v>198.20104795999998</v>
      </c>
      <c r="N20" s="64">
        <v>202.20118589999998</v>
      </c>
      <c r="O20" s="64">
        <v>213.66747977000003</v>
      </c>
      <c r="P20" s="64">
        <v>224.86985363000002</v>
      </c>
      <c r="Q20" s="64">
        <v>234.63851669</v>
      </c>
      <c r="R20" s="64">
        <v>247.04780000000002</v>
      </c>
      <c r="S20" s="64">
        <v>260.32738954683265</v>
      </c>
      <c r="T20" s="64">
        <v>275.4065639343213</v>
      </c>
      <c r="U20" s="64">
        <f>296.018095801323-0.017</f>
        <v>296.001095801323</v>
      </c>
      <c r="V20" s="64">
        <f>312.510275341451-0.028</f>
        <v>312.482275341451</v>
      </c>
      <c r="W20" s="64">
        <f>348.705744539478-0.019</f>
        <v>348.686744539478</v>
      </c>
      <c r="X20" s="64">
        <f>355.786131240832-0.02</f>
        <v>355.766131240832</v>
      </c>
      <c r="Y20" s="64">
        <f>371.485135953613-0.021</f>
        <v>371.464135953613</v>
      </c>
      <c r="Z20" s="64">
        <v>385.90317336508497</v>
      </c>
      <c r="AA20" s="64">
        <v>399.744</v>
      </c>
      <c r="AB20" s="64">
        <v>407.12379612</v>
      </c>
    </row>
    <row r="21" spans="1:28" ht="12">
      <c r="A21" s="16" t="s">
        <v>12</v>
      </c>
      <c r="B21" s="62">
        <v>23.07730166</v>
      </c>
      <c r="C21" s="62">
        <v>24.38432626</v>
      </c>
      <c r="D21" s="62">
        <v>24.46800133</v>
      </c>
      <c r="E21" s="62">
        <v>23.72801785</v>
      </c>
      <c r="F21" s="62">
        <v>24.36505226</v>
      </c>
      <c r="G21" s="97">
        <v>26.59033903</v>
      </c>
      <c r="H21" s="61">
        <v>26.46978508</v>
      </c>
      <c r="I21" s="61">
        <v>27.776151809999998</v>
      </c>
      <c r="J21" s="61">
        <v>28.104529839999998</v>
      </c>
      <c r="K21" s="61">
        <v>29.95527009</v>
      </c>
      <c r="L21" s="116">
        <v>30.97949499</v>
      </c>
      <c r="M21" s="116">
        <v>34.62992363</v>
      </c>
      <c r="N21" s="97">
        <v>35.98589379</v>
      </c>
      <c r="O21" s="97">
        <v>37.17671278</v>
      </c>
      <c r="P21" s="97">
        <v>37.329498550000004</v>
      </c>
      <c r="Q21" s="97">
        <v>38.396630449999996</v>
      </c>
      <c r="R21" s="97">
        <v>42.3046</v>
      </c>
      <c r="S21" s="97">
        <v>44.95828954683263</v>
      </c>
      <c r="T21" s="97">
        <v>45.47336393432125</v>
      </c>
      <c r="U21" s="97">
        <f>46.6932958013228-0.017</f>
        <v>46.676295801322794</v>
      </c>
      <c r="V21" s="97">
        <f>51.1195753414515-0.028</f>
        <v>51.0915753414515</v>
      </c>
      <c r="W21" s="116">
        <f>58.8574445394783-0.019</f>
        <v>58.8384445394783</v>
      </c>
      <c r="X21" s="116">
        <f>60.0794312408321-0.02</f>
        <v>60.0594312408321</v>
      </c>
      <c r="Y21" s="116">
        <f>61.4456359536126-0.021</f>
        <v>61.4246359536126</v>
      </c>
      <c r="Z21" s="116">
        <f>61.0083733650854+1.144-0.026</f>
        <v>62.12637336508539</v>
      </c>
      <c r="AA21" s="116">
        <f>62.1660781721212+0.728-0.015</f>
        <v>62.879078172121204</v>
      </c>
      <c r="AB21" s="48">
        <f>62.9650139399999+0.702-0.008</f>
        <v>63.659013939999895</v>
      </c>
    </row>
    <row r="22" spans="1:28" ht="12">
      <c r="A22" s="16" t="s">
        <v>197</v>
      </c>
      <c r="B22" s="71">
        <f>B20-(B21+B23)</f>
        <v>100.17205262999998</v>
      </c>
      <c r="C22" s="119">
        <f aca="true" t="shared" si="3" ref="C22:Q22">C20-(C21+C23)</f>
        <v>105.12436298999998</v>
      </c>
      <c r="D22" s="119">
        <f t="shared" si="3"/>
        <v>109.88813906999998</v>
      </c>
      <c r="E22" s="119">
        <f t="shared" si="3"/>
        <v>113.49142490000001</v>
      </c>
      <c r="F22" s="119">
        <f t="shared" si="3"/>
        <v>122.60397099</v>
      </c>
      <c r="G22" s="119">
        <f t="shared" si="3"/>
        <v>125.25320920000001</v>
      </c>
      <c r="H22" s="119">
        <f t="shared" si="3"/>
        <v>127.53411226999998</v>
      </c>
      <c r="I22" s="119">
        <f t="shared" si="3"/>
        <v>130.39832117</v>
      </c>
      <c r="J22" s="119">
        <f t="shared" si="3"/>
        <v>135.18761876</v>
      </c>
      <c r="K22" s="119">
        <f t="shared" si="3"/>
        <v>136.59268533</v>
      </c>
      <c r="L22" s="119">
        <f t="shared" si="3"/>
        <v>138.18097132000003</v>
      </c>
      <c r="M22" s="119">
        <f t="shared" si="3"/>
        <v>143.87969446</v>
      </c>
      <c r="N22" s="119">
        <f t="shared" si="3"/>
        <v>146.56793556999997</v>
      </c>
      <c r="O22" s="119">
        <f t="shared" si="3"/>
        <v>156.16688294000002</v>
      </c>
      <c r="P22" s="119">
        <f t="shared" si="3"/>
        <v>166.49904552</v>
      </c>
      <c r="Q22" s="119">
        <f t="shared" si="3"/>
        <v>174.80747103</v>
      </c>
      <c r="R22" s="49">
        <v>182.457</v>
      </c>
      <c r="S22" s="49">
        <v>192.33899999999997</v>
      </c>
      <c r="T22" s="49">
        <v>205.66260000000003</v>
      </c>
      <c r="U22" s="49">
        <v>223.5758</v>
      </c>
      <c r="V22" s="49">
        <v>234.75399999999996</v>
      </c>
      <c r="W22" s="49">
        <v>261.2307</v>
      </c>
      <c r="X22" s="49">
        <v>266.7594</v>
      </c>
      <c r="Y22" s="49">
        <v>281.5704</v>
      </c>
      <c r="Z22" s="49">
        <v>296.39380000000006</v>
      </c>
      <c r="AA22" s="23">
        <v>310.3661589669135</v>
      </c>
      <c r="AB22" s="23">
        <v>317.52791841</v>
      </c>
    </row>
    <row r="23" spans="1:28" ht="12">
      <c r="A23" s="16" t="s">
        <v>354</v>
      </c>
      <c r="B23" s="61">
        <v>17.56395433</v>
      </c>
      <c r="C23" s="61">
        <v>17.22971763</v>
      </c>
      <c r="D23" s="61">
        <v>17.21717438</v>
      </c>
      <c r="E23" s="61">
        <v>17.3659347</v>
      </c>
      <c r="F23" s="61">
        <v>17.72005085</v>
      </c>
      <c r="G23" s="61">
        <v>18.30729237</v>
      </c>
      <c r="H23" s="61">
        <v>18.52848623</v>
      </c>
      <c r="I23" s="61">
        <v>17.98623069</v>
      </c>
      <c r="J23" s="61">
        <v>17.8257212</v>
      </c>
      <c r="K23" s="61">
        <v>18.08532868</v>
      </c>
      <c r="L23" s="61">
        <v>18.85823271</v>
      </c>
      <c r="M23" s="61">
        <v>19.69142987</v>
      </c>
      <c r="N23" s="61">
        <v>19.64735654</v>
      </c>
      <c r="O23" s="61">
        <v>20.32388405</v>
      </c>
      <c r="P23" s="61">
        <v>21.041309560000002</v>
      </c>
      <c r="Q23" s="61">
        <v>21.43441521</v>
      </c>
      <c r="R23" s="61">
        <v>22.2862</v>
      </c>
      <c r="S23" s="61">
        <v>23.030099999999997</v>
      </c>
      <c r="T23" s="61">
        <v>24.270599999999998</v>
      </c>
      <c r="U23" s="61">
        <v>25.749</v>
      </c>
      <c r="V23" s="61">
        <v>26.636699999999998</v>
      </c>
      <c r="W23" s="61">
        <v>28.617600000000003</v>
      </c>
      <c r="X23" s="61">
        <v>28.9473</v>
      </c>
      <c r="Y23" s="61">
        <v>28.469099999999997</v>
      </c>
      <c r="Z23" s="61">
        <v>27.383</v>
      </c>
      <c r="AA23" s="48">
        <v>26.499200000000002</v>
      </c>
      <c r="AB23" s="48">
        <v>25.93686377</v>
      </c>
    </row>
    <row r="24" spans="1:28" s="8" customFormat="1" ht="15">
      <c r="A24" s="7" t="s">
        <v>243</v>
      </c>
      <c r="B24" s="64">
        <v>776.6052774999999</v>
      </c>
      <c r="C24" s="64">
        <v>725.5256661000001</v>
      </c>
      <c r="D24" s="64">
        <v>668.2079775999999</v>
      </c>
      <c r="E24" s="65">
        <v>353.6965629</v>
      </c>
      <c r="F24" s="64">
        <v>409.1828262</v>
      </c>
      <c r="G24" s="64">
        <v>382.86576779999996</v>
      </c>
      <c r="H24" s="64">
        <v>376.79139549999996</v>
      </c>
      <c r="I24" s="64">
        <v>348.9112065</v>
      </c>
      <c r="J24" s="64">
        <v>349.1558978</v>
      </c>
      <c r="K24" s="64">
        <v>353.1065572</v>
      </c>
      <c r="L24" s="64">
        <v>339.3721678</v>
      </c>
      <c r="M24" s="64">
        <v>346.8486286</v>
      </c>
      <c r="N24" s="64">
        <v>357.9893456</v>
      </c>
      <c r="O24" s="64">
        <v>359.1756499</v>
      </c>
      <c r="P24" s="64">
        <v>370.9546194</v>
      </c>
      <c r="Q24" s="64">
        <v>375.59551289999996</v>
      </c>
      <c r="R24" s="64">
        <v>378.6819156667967</v>
      </c>
      <c r="S24" s="64">
        <v>382.58389219746647</v>
      </c>
      <c r="T24" s="64">
        <v>391.95341757407766</v>
      </c>
      <c r="U24" s="64">
        <v>401.67849926757384</v>
      </c>
      <c r="V24" s="64">
        <v>412.62091461</v>
      </c>
      <c r="W24" s="64">
        <v>421.14419187</v>
      </c>
      <c r="X24" s="64">
        <v>411.10023245</v>
      </c>
      <c r="Y24" s="64">
        <v>404.93033013999997</v>
      </c>
      <c r="Z24" s="64">
        <v>410.528008</v>
      </c>
      <c r="AA24" s="64">
        <v>407.2812443</v>
      </c>
      <c r="AB24" s="64">
        <v>409.884</v>
      </c>
    </row>
    <row r="25" spans="1:28" s="23" customFormat="1" ht="12">
      <c r="A25" s="51" t="s">
        <v>472</v>
      </c>
      <c r="B25" s="49">
        <v>328.7520794</v>
      </c>
      <c r="C25" s="49">
        <v>331.2212711</v>
      </c>
      <c r="D25" s="49">
        <v>335.364754</v>
      </c>
      <c r="E25" s="49">
        <v>331.5756155</v>
      </c>
      <c r="F25" s="49">
        <v>319.6611376</v>
      </c>
      <c r="G25" s="49">
        <v>309.02211450000004</v>
      </c>
      <c r="H25" s="49">
        <v>300.9750429</v>
      </c>
      <c r="I25" s="49">
        <v>290.3913959</v>
      </c>
      <c r="J25" s="49">
        <v>292.9987297</v>
      </c>
      <c r="K25" s="49">
        <v>292.64504009999996</v>
      </c>
      <c r="L25" s="49">
        <v>294.4851793</v>
      </c>
      <c r="M25" s="49">
        <v>300.3483511</v>
      </c>
      <c r="N25" s="49">
        <v>302.88427529999996</v>
      </c>
      <c r="O25" s="49">
        <v>301.0823361</v>
      </c>
      <c r="P25" s="49">
        <v>308.531444</v>
      </c>
      <c r="Q25" s="49">
        <v>310.48226539999996</v>
      </c>
      <c r="R25" s="49">
        <v>311.40670000000006</v>
      </c>
      <c r="S25" s="49">
        <v>307.6027</v>
      </c>
      <c r="T25" s="49">
        <v>309.9902000000001</v>
      </c>
      <c r="U25" s="49">
        <v>312.0947</v>
      </c>
      <c r="V25" s="49">
        <f aca="true" t="shared" si="4" ref="V25:AB25">V24-(V26+V27)</f>
        <v>318.29351545</v>
      </c>
      <c r="W25" s="49">
        <f t="shared" si="4"/>
        <v>325.74191894</v>
      </c>
      <c r="X25" s="49">
        <f t="shared" si="4"/>
        <v>315.37665605</v>
      </c>
      <c r="Y25" s="49">
        <f t="shared" si="4"/>
        <v>303.97087373</v>
      </c>
      <c r="Z25" s="49">
        <f t="shared" si="4"/>
        <v>298.05355685</v>
      </c>
      <c r="AA25" s="49">
        <f t="shared" si="4"/>
        <v>290.87233543</v>
      </c>
      <c r="AB25" s="23">
        <f t="shared" si="4"/>
        <v>290.6186</v>
      </c>
    </row>
    <row r="26" spans="1:28" ht="12">
      <c r="A26" s="16" t="s">
        <v>471</v>
      </c>
      <c r="B26" s="49">
        <v>371.0730244</v>
      </c>
      <c r="C26" s="49">
        <v>344.0741315</v>
      </c>
      <c r="D26" s="49">
        <v>291.0819288</v>
      </c>
      <c r="E26" s="121" t="s">
        <v>473</v>
      </c>
      <c r="F26" s="61">
        <v>63.787617960000006</v>
      </c>
      <c r="G26" s="61">
        <v>56.02562955</v>
      </c>
      <c r="H26" s="61">
        <v>54.43758075</v>
      </c>
      <c r="I26" s="61">
        <v>36.71314014</v>
      </c>
      <c r="J26" s="61">
        <v>34.66450971</v>
      </c>
      <c r="K26" s="61">
        <v>38.2393771</v>
      </c>
      <c r="L26" s="61">
        <v>23.57457543</v>
      </c>
      <c r="M26" s="61">
        <v>25.758508409999997</v>
      </c>
      <c r="N26" s="61">
        <v>34.305867420000006</v>
      </c>
      <c r="O26" s="61">
        <v>36.55698445</v>
      </c>
      <c r="P26" s="61">
        <v>40.37668272</v>
      </c>
      <c r="Q26" s="61">
        <v>42.64937702</v>
      </c>
      <c r="R26" s="61">
        <v>44.8392</v>
      </c>
      <c r="S26" s="61">
        <v>51.462199999999996</v>
      </c>
      <c r="T26" s="61">
        <v>57.9409</v>
      </c>
      <c r="U26" s="61">
        <v>64.0996</v>
      </c>
      <c r="V26" s="61">
        <v>70.0487</v>
      </c>
      <c r="W26" s="61">
        <v>71.83330000000001</v>
      </c>
      <c r="X26" s="61">
        <v>73.0878</v>
      </c>
      <c r="Y26" s="61">
        <v>78.8773</v>
      </c>
      <c r="Z26" s="49">
        <v>90.46</v>
      </c>
      <c r="AA26" s="23">
        <v>94.9789</v>
      </c>
      <c r="AB26" s="48">
        <v>98.1724</v>
      </c>
    </row>
    <row r="27" spans="1:28" s="48" customFormat="1" ht="12">
      <c r="A27" s="50" t="s">
        <v>163</v>
      </c>
      <c r="B27" s="61">
        <v>76.78017378</v>
      </c>
      <c r="C27" s="62">
        <v>50.23026346</v>
      </c>
      <c r="D27" s="61">
        <v>41.76129481</v>
      </c>
      <c r="E27" s="61">
        <v>22.120947400000002</v>
      </c>
      <c r="F27" s="61">
        <v>25.7340706</v>
      </c>
      <c r="G27" s="61">
        <v>17.81802381</v>
      </c>
      <c r="H27" s="61">
        <v>21.37877182</v>
      </c>
      <c r="I27" s="61">
        <v>21.80667039</v>
      </c>
      <c r="J27" s="61">
        <v>21.49265837</v>
      </c>
      <c r="K27" s="61">
        <v>22.22213994</v>
      </c>
      <c r="L27" s="61">
        <v>21.312413</v>
      </c>
      <c r="M27" s="61">
        <v>20.741769090000002</v>
      </c>
      <c r="N27" s="61">
        <v>20.7992029</v>
      </c>
      <c r="O27" s="61">
        <v>21.536329300000002</v>
      </c>
      <c r="P27" s="61">
        <v>22.04649263</v>
      </c>
      <c r="Q27" s="61">
        <v>22.46387053</v>
      </c>
      <c r="R27" s="61">
        <v>22.436</v>
      </c>
      <c r="S27" s="61">
        <v>23.519</v>
      </c>
      <c r="T27" s="61">
        <v>24.022299999999998</v>
      </c>
      <c r="U27" s="61">
        <v>25.4842</v>
      </c>
      <c r="V27" s="61">
        <v>24.27869916</v>
      </c>
      <c r="W27" s="61">
        <v>23.56897293</v>
      </c>
      <c r="X27" s="61">
        <v>22.635776399999994</v>
      </c>
      <c r="Y27" s="61">
        <v>22.08215641</v>
      </c>
      <c r="Z27" s="61">
        <v>22.014451149999996</v>
      </c>
      <c r="AA27" s="48">
        <v>21.43000887</v>
      </c>
      <c r="AB27" s="48">
        <v>21.093</v>
      </c>
    </row>
    <row r="28" spans="1:28" s="8" customFormat="1" ht="15">
      <c r="A28" s="7" t="s">
        <v>491</v>
      </c>
      <c r="B28" s="69">
        <v>63.68630879</v>
      </c>
      <c r="C28" s="69">
        <v>57.475965970000004</v>
      </c>
      <c r="D28" s="69">
        <v>80.06613836</v>
      </c>
      <c r="E28" s="69">
        <v>90.61654555</v>
      </c>
      <c r="F28" s="69">
        <v>71.81707376</v>
      </c>
      <c r="G28" s="69">
        <v>67.2116689</v>
      </c>
      <c r="H28" s="69">
        <v>66.08176021999999</v>
      </c>
      <c r="I28" s="69">
        <v>59.826007690000004</v>
      </c>
      <c r="J28" s="69">
        <v>59.4787221</v>
      </c>
      <c r="K28" s="63">
        <v>65.52549801999999</v>
      </c>
      <c r="L28" s="63">
        <v>70.33198491</v>
      </c>
      <c r="M28" s="63">
        <v>69.89724568000001</v>
      </c>
      <c r="N28" s="63">
        <v>80.80826733</v>
      </c>
      <c r="O28" s="63">
        <v>84.96396468</v>
      </c>
      <c r="P28" s="63">
        <v>80.37079718000001</v>
      </c>
      <c r="Q28" s="63">
        <v>83.79394614</v>
      </c>
      <c r="R28" s="63">
        <v>89.609</v>
      </c>
      <c r="S28" s="63">
        <v>97.798</v>
      </c>
      <c r="T28" s="65">
        <v>105.137</v>
      </c>
      <c r="U28" s="65">
        <v>110.449</v>
      </c>
      <c r="V28" s="65">
        <v>105.856</v>
      </c>
      <c r="W28" s="65">
        <v>110.20533333333333</v>
      </c>
      <c r="X28" s="65">
        <v>116.25066666666667</v>
      </c>
      <c r="Y28" s="65">
        <v>120.19365360917406</v>
      </c>
      <c r="Z28" s="64">
        <v>131.14733350739786</v>
      </c>
      <c r="AA28" s="96">
        <v>135.002376320031</v>
      </c>
      <c r="AB28" s="96">
        <v>141.61810663291263</v>
      </c>
    </row>
    <row r="29" spans="1:28" s="8" customFormat="1" ht="15">
      <c r="A29" s="76" t="s">
        <v>14</v>
      </c>
      <c r="B29" s="60"/>
      <c r="C29" s="60"/>
      <c r="D29" s="60"/>
      <c r="E29" s="60"/>
      <c r="F29" s="60"/>
      <c r="G29" s="60"/>
      <c r="H29" s="60"/>
      <c r="I29" s="60"/>
      <c r="J29" s="60"/>
      <c r="K29" s="60"/>
      <c r="L29" s="60"/>
      <c r="M29" s="60"/>
      <c r="N29" s="60"/>
      <c r="O29" s="60"/>
      <c r="P29" s="77"/>
      <c r="Q29" s="77"/>
      <c r="R29" s="77">
        <v>91.509</v>
      </c>
      <c r="S29" s="78">
        <v>100.298</v>
      </c>
      <c r="T29" s="78">
        <v>106.937</v>
      </c>
      <c r="U29" s="78">
        <v>113.149</v>
      </c>
      <c r="V29" s="78">
        <v>109.256</v>
      </c>
      <c r="W29" s="78">
        <v>113.40533333333333</v>
      </c>
      <c r="X29" s="78">
        <v>120.05066666666667</v>
      </c>
      <c r="Y29" s="78">
        <v>126.09365360917407</v>
      </c>
      <c r="Z29" s="78">
        <v>136.84733350739785</v>
      </c>
      <c r="AA29" s="93">
        <v>142.30237632003102</v>
      </c>
      <c r="AB29" s="118">
        <v>149.51810663291263</v>
      </c>
    </row>
    <row r="31" ht="12">
      <c r="B31" s="47" t="s">
        <v>490</v>
      </c>
    </row>
    <row r="32" spans="2:29" ht="12">
      <c r="B32" s="8"/>
      <c r="AC32" s="67"/>
    </row>
    <row r="33" spans="2:29" ht="12">
      <c r="B33" s="8"/>
      <c r="AC33" s="67"/>
    </row>
    <row r="34" spans="2:29" ht="12">
      <c r="B34" s="8"/>
      <c r="V34" s="58"/>
      <c r="Z34" s="48"/>
      <c r="AC34" s="67"/>
    </row>
    <row r="35" spans="1:22" ht="15">
      <c r="A35" s="14"/>
      <c r="B35" s="8"/>
      <c r="C35" s="15"/>
      <c r="D35" s="15"/>
      <c r="E35" s="15"/>
      <c r="F35" s="15"/>
      <c r="G35" s="15"/>
      <c r="H35" s="15"/>
      <c r="I35" s="15"/>
      <c r="J35" s="15"/>
      <c r="K35" s="15"/>
      <c r="L35" s="15"/>
      <c r="M35" s="15"/>
      <c r="N35" s="15"/>
      <c r="O35" s="15"/>
      <c r="P35" s="15"/>
      <c r="Q35" s="15"/>
      <c r="R35" s="15"/>
      <c r="S35" s="15"/>
      <c r="T35" s="15"/>
      <c r="U35" s="15"/>
      <c r="V35" s="15"/>
    </row>
    <row r="36" ht="12">
      <c r="B36" s="8"/>
    </row>
    <row r="37" spans="2:12" ht="15">
      <c r="B37" s="8"/>
      <c r="C37" s="7"/>
      <c r="D37" s="7"/>
      <c r="E37" s="7"/>
      <c r="F37" s="7"/>
      <c r="G37" s="7"/>
      <c r="H37" s="7"/>
      <c r="I37" s="7"/>
      <c r="J37" s="7"/>
      <c r="K37" s="7"/>
      <c r="L37" s="7"/>
    </row>
    <row r="38" spans="1:12" s="20" customFormat="1" ht="15">
      <c r="A38" s="35"/>
      <c r="B38" s="52"/>
      <c r="C38" s="36"/>
      <c r="D38" s="36"/>
      <c r="E38" s="37"/>
      <c r="F38" s="36"/>
      <c r="G38" s="36"/>
      <c r="H38" s="36"/>
      <c r="I38" s="36"/>
      <c r="J38" s="36"/>
      <c r="K38" s="36"/>
      <c r="L38" s="36"/>
    </row>
    <row r="39" spans="1:12" ht="12">
      <c r="A39" s="18"/>
      <c r="B39" s="52"/>
      <c r="C39" s="15"/>
      <c r="D39" s="15"/>
      <c r="E39" s="15"/>
      <c r="F39" s="15"/>
      <c r="G39" s="15"/>
      <c r="H39" s="15"/>
      <c r="I39" s="15"/>
      <c r="J39" s="15"/>
      <c r="K39" s="15"/>
      <c r="L39" s="15"/>
    </row>
    <row r="40" spans="1:12" ht="15">
      <c r="A40" s="7"/>
      <c r="B40" s="53"/>
      <c r="C40" s="31"/>
      <c r="D40" s="31"/>
      <c r="E40" s="31"/>
      <c r="F40" s="31"/>
      <c r="G40" s="31"/>
      <c r="H40" s="31"/>
      <c r="I40" s="31"/>
      <c r="J40" s="31"/>
      <c r="K40" s="31"/>
      <c r="L40" s="31"/>
    </row>
    <row r="41" spans="1:12" ht="12">
      <c r="A41" s="16"/>
      <c r="B41" s="53"/>
      <c r="C41" s="31"/>
      <c r="D41" s="31"/>
      <c r="E41" s="31"/>
      <c r="F41" s="31"/>
      <c r="G41" s="31"/>
      <c r="H41" s="31"/>
      <c r="I41" s="31"/>
      <c r="J41" s="31"/>
      <c r="K41" s="31"/>
      <c r="L41" s="31"/>
    </row>
    <row r="42" spans="1:12" ht="12">
      <c r="A42" s="16"/>
      <c r="B42" s="53"/>
      <c r="C42" s="31"/>
      <c r="D42" s="31"/>
      <c r="E42" s="31"/>
      <c r="F42" s="31"/>
      <c r="G42" s="31"/>
      <c r="H42" s="31"/>
      <c r="I42" s="31"/>
      <c r="J42" s="31"/>
      <c r="K42" s="31"/>
      <c r="L42" s="31"/>
    </row>
    <row r="43" spans="1:12" ht="15">
      <c r="A43" s="7"/>
      <c r="B43" s="32"/>
      <c r="C43" s="32"/>
      <c r="D43" s="32"/>
      <c r="E43" s="32"/>
      <c r="F43" s="32"/>
      <c r="G43" s="32"/>
      <c r="H43" s="32"/>
      <c r="I43" s="32"/>
      <c r="J43" s="32"/>
      <c r="K43" s="32"/>
      <c r="L43" s="32"/>
    </row>
    <row r="44" spans="1:12" ht="12">
      <c r="A44" s="16"/>
      <c r="J44" s="32"/>
      <c r="K44" s="32"/>
      <c r="L44" s="32"/>
    </row>
    <row r="45" spans="1:23" ht="12">
      <c r="A45" s="16"/>
      <c r="B45" s="31"/>
      <c r="C45" s="31"/>
      <c r="D45" s="31"/>
      <c r="E45" s="31"/>
      <c r="F45" s="31"/>
      <c r="G45" s="31"/>
      <c r="H45" s="31"/>
      <c r="I45" s="31"/>
      <c r="J45" s="31"/>
      <c r="K45" s="31"/>
      <c r="L45" s="31"/>
      <c r="V45" s="31"/>
      <c r="W45" s="31"/>
    </row>
    <row r="46" spans="1:12" ht="12">
      <c r="A46" s="16"/>
      <c r="B46" s="31"/>
      <c r="C46" s="31"/>
      <c r="D46" s="31"/>
      <c r="E46" s="31"/>
      <c r="F46" s="31"/>
      <c r="G46" s="31"/>
      <c r="H46" s="31"/>
      <c r="I46" s="31"/>
      <c r="J46" s="31"/>
      <c r="K46" s="31"/>
      <c r="L46" s="31"/>
    </row>
    <row r="47" spans="1:12" ht="12">
      <c r="A47" s="16"/>
      <c r="B47" s="33"/>
      <c r="C47" s="33"/>
      <c r="D47" s="33"/>
      <c r="E47" s="33"/>
      <c r="F47" s="33"/>
      <c r="G47" s="33"/>
      <c r="H47" s="33"/>
      <c r="I47" s="33"/>
      <c r="J47" s="33"/>
      <c r="K47" s="33"/>
      <c r="L47" s="33"/>
    </row>
    <row r="48" spans="1:12" ht="15">
      <c r="A48" s="7"/>
      <c r="B48" s="32"/>
      <c r="C48" s="32"/>
      <c r="D48" s="32"/>
      <c r="E48" s="32"/>
      <c r="F48" s="32"/>
      <c r="G48" s="32"/>
      <c r="H48" s="32"/>
      <c r="I48" s="32"/>
      <c r="J48" s="32"/>
      <c r="K48" s="32"/>
      <c r="L48" s="32"/>
    </row>
    <row r="49" spans="1:12" ht="12">
      <c r="A49" s="16"/>
      <c r="B49" s="31"/>
      <c r="C49" s="31"/>
      <c r="D49" s="31"/>
      <c r="E49" s="31"/>
      <c r="F49" s="31"/>
      <c r="G49" s="31"/>
      <c r="H49" s="31"/>
      <c r="I49" s="31"/>
      <c r="J49" s="31"/>
      <c r="K49" s="31"/>
      <c r="L49" s="31"/>
    </row>
    <row r="50" spans="1:12" ht="12">
      <c r="A50" s="16"/>
      <c r="B50" s="31"/>
      <c r="C50" s="31"/>
      <c r="D50" s="31"/>
      <c r="E50" s="31"/>
      <c r="F50" s="31"/>
      <c r="G50" s="31"/>
      <c r="H50" s="31"/>
      <c r="I50" s="31"/>
      <c r="J50" s="31"/>
      <c r="K50" s="32"/>
      <c r="L50" s="32"/>
    </row>
    <row r="51" spans="1:12" ht="12">
      <c r="A51" s="16"/>
      <c r="B51" s="31"/>
      <c r="C51" s="31"/>
      <c r="D51" s="31"/>
      <c r="E51" s="31"/>
      <c r="F51" s="31"/>
      <c r="G51" s="31"/>
      <c r="H51" s="31"/>
      <c r="I51" s="31"/>
      <c r="J51" s="31"/>
      <c r="K51" s="31"/>
      <c r="L51" s="31"/>
    </row>
    <row r="52" spans="1:12" ht="12">
      <c r="A52" s="16"/>
      <c r="B52" s="31"/>
      <c r="C52" s="31"/>
      <c r="D52" s="31"/>
      <c r="E52" s="31"/>
      <c r="F52" s="31"/>
      <c r="G52" s="31"/>
      <c r="H52" s="31"/>
      <c r="I52" s="31"/>
      <c r="J52" s="31"/>
      <c r="K52" s="31"/>
      <c r="L52" s="31"/>
    </row>
    <row r="53" spans="1:12" ht="15">
      <c r="A53" s="7"/>
      <c r="B53" s="32"/>
      <c r="C53" s="32"/>
      <c r="D53" s="32"/>
      <c r="E53" s="34"/>
      <c r="F53" s="32"/>
      <c r="G53" s="32"/>
      <c r="H53" s="32"/>
      <c r="I53" s="32"/>
      <c r="J53" s="32"/>
      <c r="K53" s="32"/>
      <c r="L53" s="32"/>
    </row>
    <row r="54" spans="1:12" ht="12">
      <c r="A54" s="16"/>
      <c r="B54" s="32"/>
      <c r="C54" s="32"/>
      <c r="D54" s="32"/>
      <c r="E54" s="32"/>
      <c r="F54" s="32"/>
      <c r="G54" s="32"/>
      <c r="H54" s="32"/>
      <c r="I54" s="32"/>
      <c r="J54" s="32"/>
      <c r="K54" s="32"/>
      <c r="L54" s="32"/>
    </row>
    <row r="55" spans="1:12" ht="12">
      <c r="A55" s="16"/>
      <c r="B55" s="32"/>
      <c r="C55" s="32"/>
      <c r="D55" s="32"/>
      <c r="E55" s="21"/>
      <c r="F55" s="31"/>
      <c r="G55" s="31"/>
      <c r="H55" s="31"/>
      <c r="I55" s="31"/>
      <c r="J55" s="31"/>
      <c r="K55" s="31"/>
      <c r="L55" s="31"/>
    </row>
    <row r="56" spans="1:12" ht="12">
      <c r="A56" s="16"/>
      <c r="B56" s="31"/>
      <c r="C56" s="31"/>
      <c r="D56" s="31"/>
      <c r="E56" s="31"/>
      <c r="F56" s="31"/>
      <c r="G56" s="31"/>
      <c r="H56" s="31"/>
      <c r="I56" s="31"/>
      <c r="J56" s="31"/>
      <c r="K56" s="31"/>
      <c r="L56" s="31"/>
    </row>
    <row r="57" spans="1:12" ht="15">
      <c r="A57" s="7"/>
      <c r="B57" s="31"/>
      <c r="C57" s="31"/>
      <c r="D57" s="31"/>
      <c r="E57" s="31"/>
      <c r="F57" s="31"/>
      <c r="G57" s="31"/>
      <c r="H57" s="31"/>
      <c r="I57" s="31"/>
      <c r="J57" s="31"/>
      <c r="K57" s="31"/>
      <c r="L57" s="31"/>
    </row>
    <row r="59" spans="2:12" ht="12">
      <c r="B59" s="23"/>
      <c r="C59" s="23"/>
      <c r="D59" s="23"/>
      <c r="E59" s="23"/>
      <c r="F59" s="23"/>
      <c r="G59" s="23"/>
      <c r="H59" s="23"/>
      <c r="I59" s="23"/>
      <c r="J59" s="23"/>
      <c r="K59" s="23"/>
      <c r="L59" s="23"/>
    </row>
    <row r="60" spans="2:12" ht="12">
      <c r="B60" s="23"/>
      <c r="C60" s="23"/>
      <c r="D60" s="23"/>
      <c r="E60" s="23"/>
      <c r="F60" s="23"/>
      <c r="G60" s="23"/>
      <c r="H60" s="23"/>
      <c r="I60" s="23"/>
      <c r="J60" s="23"/>
      <c r="K60" s="23"/>
      <c r="L60" s="23"/>
    </row>
    <row r="61" spans="2:12" ht="12">
      <c r="B61" s="23"/>
      <c r="C61" s="23"/>
      <c r="D61" s="23"/>
      <c r="E61" s="23"/>
      <c r="F61" s="23"/>
      <c r="G61" s="23"/>
      <c r="H61" s="23"/>
      <c r="I61" s="23"/>
      <c r="J61" s="23"/>
      <c r="K61" s="23"/>
      <c r="L61" s="23"/>
    </row>
    <row r="62" spans="2:12" ht="12">
      <c r="B62" s="23"/>
      <c r="C62" s="23"/>
      <c r="D62" s="23"/>
      <c r="E62" s="23"/>
      <c r="F62" s="23"/>
      <c r="G62" s="23"/>
      <c r="H62" s="23"/>
      <c r="I62" s="23"/>
      <c r="J62" s="23"/>
      <c r="K62" s="23"/>
      <c r="L62" s="23"/>
    </row>
    <row r="63" spans="2:12" ht="12">
      <c r="B63" s="23"/>
      <c r="C63" s="23"/>
      <c r="D63" s="23"/>
      <c r="E63" s="23"/>
      <c r="F63" s="23"/>
      <c r="G63" s="23"/>
      <c r="H63" s="23"/>
      <c r="I63" s="23"/>
      <c r="J63" s="23"/>
      <c r="K63" s="23"/>
      <c r="L63" s="23"/>
    </row>
    <row r="64" spans="2:12" ht="12">
      <c r="B64" s="23"/>
      <c r="C64" s="23"/>
      <c r="D64" s="23"/>
      <c r="E64" s="23"/>
      <c r="F64" s="23"/>
      <c r="G64" s="23"/>
      <c r="H64" s="23"/>
      <c r="I64" s="23"/>
      <c r="J64" s="23"/>
      <c r="K64" s="23"/>
      <c r="L64" s="23"/>
    </row>
    <row r="65" spans="2:12" ht="12">
      <c r="B65" s="23"/>
      <c r="C65" s="23"/>
      <c r="D65" s="23"/>
      <c r="E65" s="23"/>
      <c r="F65" s="23"/>
      <c r="G65" s="23"/>
      <c r="H65" s="23"/>
      <c r="I65" s="23"/>
      <c r="J65" s="23"/>
      <c r="K65" s="23"/>
      <c r="L65" s="23"/>
    </row>
    <row r="66" spans="2:12" ht="12">
      <c r="B66" s="23"/>
      <c r="C66" s="23"/>
      <c r="D66" s="23"/>
      <c r="E66" s="23"/>
      <c r="F66" s="23"/>
      <c r="G66" s="23"/>
      <c r="H66" s="23"/>
      <c r="I66" s="23"/>
      <c r="J66" s="23"/>
      <c r="K66" s="23"/>
      <c r="L66" s="23"/>
    </row>
    <row r="67" spans="2:12" ht="12">
      <c r="B67" s="23"/>
      <c r="C67" s="23"/>
      <c r="D67" s="23"/>
      <c r="E67" s="23"/>
      <c r="F67" s="23"/>
      <c r="G67" s="23"/>
      <c r="H67" s="23"/>
      <c r="I67" s="23"/>
      <c r="J67" s="23"/>
      <c r="K67" s="23"/>
      <c r="L67" s="23"/>
    </row>
    <row r="68" spans="2:12" ht="12">
      <c r="B68" s="23"/>
      <c r="C68" s="23"/>
      <c r="D68" s="23"/>
      <c r="E68" s="23"/>
      <c r="F68" s="23"/>
      <c r="G68" s="23"/>
      <c r="H68" s="23"/>
      <c r="I68" s="23"/>
      <c r="J68" s="23"/>
      <c r="K68" s="23"/>
      <c r="L68" s="23"/>
    </row>
    <row r="69" spans="2:12" ht="12">
      <c r="B69" s="23"/>
      <c r="C69" s="23"/>
      <c r="D69" s="23"/>
      <c r="E69" s="23"/>
      <c r="F69" s="23"/>
      <c r="G69" s="23"/>
      <c r="H69" s="23"/>
      <c r="I69" s="23"/>
      <c r="J69" s="23"/>
      <c r="K69" s="23"/>
      <c r="L69" s="23"/>
    </row>
    <row r="70" spans="2:12" ht="12">
      <c r="B70" s="23"/>
      <c r="C70" s="23"/>
      <c r="D70" s="23"/>
      <c r="E70" s="23"/>
      <c r="F70" s="23"/>
      <c r="G70" s="23"/>
      <c r="H70" s="23"/>
      <c r="I70" s="23"/>
      <c r="J70" s="23"/>
      <c r="K70" s="23"/>
      <c r="L70" s="23"/>
    </row>
    <row r="71" spans="2:12" ht="12">
      <c r="B71" s="23"/>
      <c r="C71" s="23"/>
      <c r="D71" s="23"/>
      <c r="E71" s="23"/>
      <c r="F71" s="23"/>
      <c r="G71" s="23"/>
      <c r="H71" s="23"/>
      <c r="I71" s="23"/>
      <c r="J71" s="23"/>
      <c r="K71" s="23"/>
      <c r="L71" s="23"/>
    </row>
    <row r="72" spans="2:12" ht="12">
      <c r="B72" s="23"/>
      <c r="C72" s="23"/>
      <c r="D72" s="23"/>
      <c r="E72" s="23"/>
      <c r="F72" s="23"/>
      <c r="G72" s="23"/>
      <c r="H72" s="23"/>
      <c r="I72" s="23"/>
      <c r="J72" s="23"/>
      <c r="K72" s="23"/>
      <c r="L72" s="23"/>
    </row>
    <row r="73" spans="2:12" ht="12">
      <c r="B73" s="23"/>
      <c r="C73" s="23"/>
      <c r="D73" s="23"/>
      <c r="E73" s="23"/>
      <c r="F73" s="23"/>
      <c r="G73" s="23"/>
      <c r="H73" s="23"/>
      <c r="I73" s="23"/>
      <c r="J73" s="23"/>
      <c r="K73" s="23"/>
      <c r="L73" s="23"/>
    </row>
    <row r="74" spans="2:12" ht="12">
      <c r="B74" s="23"/>
      <c r="C74" s="23"/>
      <c r="D74" s="23"/>
      <c r="E74" s="23"/>
      <c r="F74" s="23"/>
      <c r="G74" s="23"/>
      <c r="H74" s="23"/>
      <c r="I74" s="23"/>
      <c r="J74" s="23"/>
      <c r="K74" s="23"/>
      <c r="L74" s="23"/>
    </row>
    <row r="75" spans="2:12" ht="12">
      <c r="B75" s="23"/>
      <c r="C75" s="23"/>
      <c r="D75" s="23"/>
      <c r="E75" s="23"/>
      <c r="F75" s="23"/>
      <c r="G75" s="23"/>
      <c r="H75" s="23"/>
      <c r="I75" s="23"/>
      <c r="J75" s="23"/>
      <c r="K75" s="23"/>
      <c r="L75" s="23"/>
    </row>
    <row r="76" spans="2:12" ht="12">
      <c r="B76" s="23"/>
      <c r="C76" s="23"/>
      <c r="D76" s="23"/>
      <c r="E76" s="23"/>
      <c r="F76" s="23"/>
      <c r="G76" s="23"/>
      <c r="H76" s="23"/>
      <c r="I76" s="23"/>
      <c r="J76" s="23"/>
      <c r="K76" s="23"/>
      <c r="L76" s="23"/>
    </row>
    <row r="77" spans="2:12" ht="12">
      <c r="B77" s="23"/>
      <c r="C77" s="23"/>
      <c r="D77" s="23"/>
      <c r="E77" s="23"/>
      <c r="F77" s="23"/>
      <c r="G77" s="23"/>
      <c r="H77" s="23"/>
      <c r="I77" s="23"/>
      <c r="J77" s="23"/>
      <c r="K77" s="23"/>
      <c r="L77" s="23"/>
    </row>
    <row r="78" spans="2:12" ht="12">
      <c r="B78" s="23"/>
      <c r="C78" s="23"/>
      <c r="D78" s="23"/>
      <c r="E78" s="23"/>
      <c r="F78" s="23"/>
      <c r="G78" s="23"/>
      <c r="H78" s="23"/>
      <c r="I78" s="23"/>
      <c r="J78" s="23"/>
      <c r="K78" s="23"/>
      <c r="L78" s="23"/>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D200"/>
  <sheetViews>
    <sheetView zoomScalePageLayoutView="0" workbookViewId="0" topLeftCell="A1">
      <pane xSplit="2" ySplit="7" topLeftCell="U8" activePane="bottomRight" state="frozen"/>
      <selection pane="topLeft" activeCell="D36" activeCellId="2" sqref="D36:H36 D36:H36 D36:H36"/>
      <selection pane="topRight" activeCell="D36" activeCellId="2" sqref="D36:H36 D36:H36 D36:H36"/>
      <selection pane="bottomLeft" activeCell="D36" activeCellId="2" sqref="D36:H36 D36:H36 D36:H36"/>
      <selection pane="bottomRight" activeCell="A1" sqref="A1:I1"/>
    </sheetView>
  </sheetViews>
  <sheetFormatPr defaultColWidth="11.00390625" defaultRowHeight="12.75"/>
  <cols>
    <col min="1" max="1" width="19.50390625" style="0" customWidth="1"/>
    <col min="3" max="3" width="16.50390625" style="0" bestFit="1" customWidth="1"/>
    <col min="4" max="4" width="6.75390625" style="6" bestFit="1" customWidth="1"/>
  </cols>
  <sheetData>
    <row r="1" spans="1:24" ht="17.25">
      <c r="A1" s="126" t="s">
        <v>68</v>
      </c>
      <c r="B1" s="126"/>
      <c r="C1" s="126"/>
      <c r="D1" s="126"/>
      <c r="E1" s="126"/>
      <c r="F1" s="126"/>
      <c r="G1" s="126"/>
      <c r="H1" s="126"/>
      <c r="I1" s="126"/>
      <c r="J1" s="22"/>
      <c r="K1" s="22"/>
      <c r="L1" s="22"/>
      <c r="M1" s="22"/>
      <c r="N1" s="22"/>
      <c r="O1" s="22"/>
      <c r="P1" s="22"/>
      <c r="Q1" s="22"/>
      <c r="R1" s="22"/>
      <c r="S1" s="22"/>
      <c r="T1" s="22"/>
      <c r="U1" s="22"/>
      <c r="V1" s="22"/>
      <c r="W1" s="23"/>
      <c r="X1" s="23"/>
    </row>
    <row r="2" spans="1:26" ht="12.75">
      <c r="A2" s="127" t="s">
        <v>275</v>
      </c>
      <c r="B2" s="127"/>
      <c r="C2" s="127"/>
      <c r="D2" s="127"/>
      <c r="E2" s="127"/>
      <c r="F2" s="127"/>
      <c r="G2" s="127"/>
      <c r="H2" s="127"/>
      <c r="I2" s="127"/>
      <c r="J2" s="127"/>
      <c r="K2" s="127"/>
      <c r="L2" s="127"/>
      <c r="M2" s="127"/>
      <c r="N2" s="127"/>
      <c r="O2" s="22"/>
      <c r="P2" s="22"/>
      <c r="Q2" s="22"/>
      <c r="R2" s="22"/>
      <c r="S2" s="22"/>
      <c r="T2" s="22"/>
      <c r="U2" s="22"/>
      <c r="V2" s="22"/>
      <c r="W2" s="22"/>
      <c r="X2" s="22"/>
      <c r="Y2" s="22"/>
      <c r="Z2" s="22"/>
    </row>
    <row r="3" spans="1:26" ht="12.75">
      <c r="A3" s="128" t="s">
        <v>134</v>
      </c>
      <c r="B3" s="128"/>
      <c r="C3" s="128"/>
      <c r="D3" s="128"/>
      <c r="E3" s="128"/>
      <c r="F3" s="128"/>
      <c r="G3" s="128"/>
      <c r="H3" s="129"/>
      <c r="I3" s="24"/>
      <c r="J3" s="24"/>
      <c r="K3" s="24"/>
      <c r="L3" s="24"/>
      <c r="M3" s="24"/>
      <c r="N3" s="24"/>
      <c r="O3" s="24"/>
      <c r="P3" s="24"/>
      <c r="Q3" s="24"/>
      <c r="R3" s="24"/>
      <c r="S3" s="24"/>
      <c r="T3" s="24"/>
      <c r="U3" s="22"/>
      <c r="V3" s="22"/>
      <c r="W3" s="22"/>
      <c r="X3" s="22"/>
      <c r="Y3" s="22"/>
      <c r="Z3" s="22"/>
    </row>
    <row r="4" spans="1:26" ht="12.75">
      <c r="A4" s="92" t="s">
        <v>499</v>
      </c>
      <c r="B4" s="79"/>
      <c r="C4" s="79"/>
      <c r="D4" s="98"/>
      <c r="E4" s="79"/>
      <c r="F4" s="79"/>
      <c r="G4" s="79"/>
      <c r="H4" s="80"/>
      <c r="I4" s="24"/>
      <c r="J4" s="24"/>
      <c r="K4" s="24"/>
      <c r="L4" s="24"/>
      <c r="M4" s="24"/>
      <c r="N4" s="24"/>
      <c r="O4" s="24"/>
      <c r="P4" s="24"/>
      <c r="Q4" s="24"/>
      <c r="R4" s="24"/>
      <c r="S4" s="24"/>
      <c r="T4" s="24"/>
      <c r="U4" s="22"/>
      <c r="V4" s="22"/>
      <c r="W4" s="22"/>
      <c r="X4" s="22"/>
      <c r="Y4" s="22"/>
      <c r="Z4" s="22"/>
    </row>
    <row r="5" spans="1:26" ht="12">
      <c r="A5" s="1" t="s">
        <v>116</v>
      </c>
      <c r="B5" s="1"/>
      <c r="C5" s="1"/>
      <c r="D5" s="98"/>
      <c r="E5" s="48"/>
      <c r="F5" s="48"/>
      <c r="G5" s="48"/>
      <c r="H5" s="48"/>
      <c r="I5" s="48"/>
      <c r="J5" s="48"/>
      <c r="K5" s="48"/>
      <c r="L5" s="48"/>
      <c r="M5" s="23"/>
      <c r="N5" s="23"/>
      <c r="O5" s="23"/>
      <c r="P5" s="23"/>
      <c r="Q5" s="23"/>
      <c r="R5" s="23"/>
      <c r="S5" s="23"/>
      <c r="T5" s="23"/>
      <c r="U5" s="23"/>
      <c r="V5" s="23"/>
      <c r="W5" s="23"/>
      <c r="X5" s="23"/>
      <c r="Y5" s="23"/>
      <c r="Z5" s="23"/>
    </row>
    <row r="6" spans="1:30" ht="12">
      <c r="A6" s="1"/>
      <c r="B6" s="1"/>
      <c r="C6" s="1"/>
      <c r="D6" s="98"/>
      <c r="E6" s="48"/>
      <c r="F6" s="48"/>
      <c r="G6" s="48"/>
      <c r="H6" s="48"/>
      <c r="I6" s="48"/>
      <c r="J6" s="48"/>
      <c r="K6" s="48"/>
      <c r="L6" s="48"/>
      <c r="M6" s="48"/>
      <c r="N6" s="48"/>
      <c r="O6" s="48"/>
      <c r="P6" s="48"/>
      <c r="Q6" s="48"/>
      <c r="R6" s="48"/>
      <c r="S6" s="48"/>
      <c r="T6" s="48"/>
      <c r="U6" s="48"/>
      <c r="V6" s="48"/>
      <c r="W6" s="48"/>
      <c r="X6" s="48"/>
      <c r="Y6" s="48"/>
      <c r="Z6" s="48"/>
      <c r="AA6" s="48"/>
      <c r="AB6" s="48"/>
      <c r="AC6" s="48"/>
      <c r="AD6" s="48"/>
    </row>
    <row r="7" spans="1:30" ht="15">
      <c r="A7" s="4" t="s">
        <v>216</v>
      </c>
      <c r="B7" s="4" t="s">
        <v>217</v>
      </c>
      <c r="C7" s="4" t="s">
        <v>464</v>
      </c>
      <c r="D7" s="99" t="s">
        <v>501</v>
      </c>
      <c r="E7" s="25">
        <v>1988</v>
      </c>
      <c r="F7" s="25">
        <v>1989</v>
      </c>
      <c r="G7" s="25">
        <v>1990</v>
      </c>
      <c r="H7" s="25">
        <v>1991</v>
      </c>
      <c r="I7" s="25">
        <v>1992</v>
      </c>
      <c r="J7" s="25">
        <v>1993</v>
      </c>
      <c r="K7" s="25">
        <v>1994</v>
      </c>
      <c r="L7" s="25">
        <v>1995</v>
      </c>
      <c r="M7" s="25">
        <v>1996</v>
      </c>
      <c r="N7" s="25">
        <v>1997</v>
      </c>
      <c r="O7" s="25">
        <v>1998</v>
      </c>
      <c r="P7" s="25">
        <v>1999</v>
      </c>
      <c r="Q7" s="25">
        <v>2000</v>
      </c>
      <c r="R7" s="25">
        <v>2001</v>
      </c>
      <c r="S7" s="25">
        <v>2002</v>
      </c>
      <c r="T7" s="25">
        <v>2003</v>
      </c>
      <c r="U7" s="25">
        <v>2004</v>
      </c>
      <c r="V7" s="25">
        <v>2005</v>
      </c>
      <c r="W7" s="25">
        <v>2006</v>
      </c>
      <c r="X7" s="25">
        <v>2007</v>
      </c>
      <c r="Y7" s="25">
        <v>2008</v>
      </c>
      <c r="Z7" s="25">
        <v>2009</v>
      </c>
      <c r="AA7" s="25">
        <v>2010</v>
      </c>
      <c r="AB7" s="25">
        <v>2011</v>
      </c>
      <c r="AC7" s="25">
        <v>2012</v>
      </c>
      <c r="AD7" s="25">
        <v>2013</v>
      </c>
    </row>
    <row r="8" spans="1:6" ht="15">
      <c r="A8" s="4" t="s">
        <v>157</v>
      </c>
      <c r="B8" s="1"/>
      <c r="C8" s="1"/>
      <c r="D8" s="98"/>
      <c r="E8" s="1"/>
      <c r="F8" s="1"/>
    </row>
    <row r="9" spans="1:6" ht="12">
      <c r="A9" s="3" t="s">
        <v>158</v>
      </c>
      <c r="B9" s="1"/>
      <c r="C9" s="1"/>
      <c r="D9" s="98"/>
      <c r="E9" s="1"/>
      <c r="F9" s="1"/>
    </row>
    <row r="10" spans="1:30" ht="15">
      <c r="A10" s="1" t="s">
        <v>392</v>
      </c>
      <c r="B10" s="1" t="s">
        <v>297</v>
      </c>
      <c r="C10" s="1" t="s">
        <v>317</v>
      </c>
      <c r="D10" s="107">
        <v>1</v>
      </c>
      <c r="E10">
        <v>6.1</v>
      </c>
      <c r="F10">
        <v>6.5</v>
      </c>
      <c r="G10" s="84">
        <v>8.1</v>
      </c>
      <c r="H10">
        <v>10.4</v>
      </c>
      <c r="I10" s="85">
        <v>23</v>
      </c>
      <c r="J10">
        <v>29.8</v>
      </c>
      <c r="K10">
        <v>46.8</v>
      </c>
      <c r="L10">
        <v>58.8</v>
      </c>
      <c r="M10">
        <v>79.5</v>
      </c>
      <c r="N10">
        <v>101</v>
      </c>
      <c r="O10">
        <v>112</v>
      </c>
      <c r="P10">
        <v>122</v>
      </c>
      <c r="Q10">
        <v>142</v>
      </c>
      <c r="R10">
        <v>162</v>
      </c>
      <c r="S10">
        <v>167</v>
      </c>
      <c r="T10">
        <v>171</v>
      </c>
      <c r="U10">
        <v>202</v>
      </c>
      <c r="V10">
        <v>214</v>
      </c>
      <c r="W10">
        <v>225</v>
      </c>
      <c r="X10">
        <v>273</v>
      </c>
      <c r="Y10">
        <v>334</v>
      </c>
      <c r="Z10">
        <v>384</v>
      </c>
      <c r="AA10">
        <v>422</v>
      </c>
      <c r="AB10">
        <v>631</v>
      </c>
      <c r="AC10">
        <v>723</v>
      </c>
      <c r="AD10" s="109">
        <v>826</v>
      </c>
    </row>
    <row r="11" spans="1:30" ht="15">
      <c r="A11" s="1" t="s">
        <v>394</v>
      </c>
      <c r="B11" s="1" t="s">
        <v>393</v>
      </c>
      <c r="C11" s="1" t="s">
        <v>317</v>
      </c>
      <c r="D11" s="108" t="s">
        <v>502</v>
      </c>
      <c r="E11" t="s">
        <v>473</v>
      </c>
      <c r="F11" t="s">
        <v>473</v>
      </c>
      <c r="G11" t="s">
        <v>473</v>
      </c>
      <c r="H11" t="s">
        <v>473</v>
      </c>
      <c r="I11" t="s">
        <v>473</v>
      </c>
      <c r="J11" t="s">
        <v>473</v>
      </c>
      <c r="K11" t="s">
        <v>473</v>
      </c>
      <c r="L11" t="s">
        <v>473</v>
      </c>
      <c r="M11" t="s">
        <v>473</v>
      </c>
      <c r="N11">
        <v>577</v>
      </c>
      <c r="O11">
        <v>675</v>
      </c>
      <c r="P11">
        <v>535</v>
      </c>
      <c r="Q11">
        <v>556</v>
      </c>
      <c r="R11">
        <v>496</v>
      </c>
      <c r="S11">
        <v>575</v>
      </c>
      <c r="T11">
        <v>700</v>
      </c>
      <c r="U11">
        <v>894</v>
      </c>
      <c r="V11">
        <v>904</v>
      </c>
      <c r="W11">
        <v>807</v>
      </c>
      <c r="X11">
        <v>807</v>
      </c>
      <c r="Y11">
        <v>1346</v>
      </c>
      <c r="Z11" t="s">
        <v>473</v>
      </c>
      <c r="AA11" t="s">
        <v>473</v>
      </c>
      <c r="AB11" t="s">
        <v>473</v>
      </c>
      <c r="AC11">
        <v>3769</v>
      </c>
      <c r="AD11" s="109" t="s">
        <v>473</v>
      </c>
    </row>
    <row r="12" spans="1:30" ht="15">
      <c r="A12" s="1" t="s">
        <v>257</v>
      </c>
      <c r="B12" s="1" t="s">
        <v>258</v>
      </c>
      <c r="C12" s="1" t="s">
        <v>207</v>
      </c>
      <c r="D12" s="107">
        <v>3</v>
      </c>
      <c r="E12">
        <v>7530</v>
      </c>
      <c r="F12">
        <v>8408</v>
      </c>
      <c r="G12">
        <v>8817</v>
      </c>
      <c r="H12">
        <v>9999</v>
      </c>
      <c r="I12">
        <v>10489</v>
      </c>
      <c r="J12">
        <v>11640</v>
      </c>
      <c r="K12">
        <v>12564</v>
      </c>
      <c r="L12">
        <v>18420</v>
      </c>
      <c r="M12">
        <v>12946</v>
      </c>
      <c r="N12">
        <v>13748</v>
      </c>
      <c r="O12">
        <v>14008</v>
      </c>
      <c r="P12">
        <v>13694</v>
      </c>
      <c r="Q12">
        <v>9129</v>
      </c>
      <c r="R12">
        <v>16619</v>
      </c>
      <c r="S12">
        <v>16254</v>
      </c>
      <c r="T12">
        <v>17418</v>
      </c>
      <c r="U12">
        <v>17182</v>
      </c>
      <c r="V12">
        <v>18006</v>
      </c>
      <c r="W12">
        <v>18775</v>
      </c>
      <c r="X12">
        <v>19730</v>
      </c>
      <c r="Y12">
        <v>22824</v>
      </c>
      <c r="Z12">
        <v>24615</v>
      </c>
      <c r="AA12">
        <v>26605</v>
      </c>
      <c r="AB12">
        <v>27042</v>
      </c>
      <c r="AC12">
        <v>29360</v>
      </c>
      <c r="AD12" s="109">
        <v>34173</v>
      </c>
    </row>
    <row r="13" spans="1:30" ht="15">
      <c r="A13" s="1" t="s">
        <v>336</v>
      </c>
      <c r="B13" s="1" t="s">
        <v>393</v>
      </c>
      <c r="C13" s="1" t="s">
        <v>317</v>
      </c>
      <c r="D13" s="98"/>
      <c r="E13">
        <v>200</v>
      </c>
      <c r="F13">
        <v>222</v>
      </c>
      <c r="G13">
        <v>218</v>
      </c>
      <c r="H13">
        <v>241</v>
      </c>
      <c r="I13">
        <v>256</v>
      </c>
      <c r="J13">
        <v>277</v>
      </c>
      <c r="K13">
        <v>301</v>
      </c>
      <c r="L13">
        <v>324</v>
      </c>
      <c r="M13">
        <v>387</v>
      </c>
      <c r="N13">
        <v>396</v>
      </c>
      <c r="O13">
        <v>417</v>
      </c>
      <c r="P13">
        <v>424</v>
      </c>
      <c r="Q13">
        <v>456</v>
      </c>
      <c r="R13">
        <v>483</v>
      </c>
      <c r="S13">
        <v>491</v>
      </c>
      <c r="T13">
        <v>525</v>
      </c>
      <c r="U13">
        <v>554</v>
      </c>
      <c r="V13">
        <v>608</v>
      </c>
      <c r="W13">
        <v>662</v>
      </c>
      <c r="X13">
        <v>629</v>
      </c>
      <c r="Y13">
        <v>713</v>
      </c>
      <c r="Z13">
        <v>763</v>
      </c>
      <c r="AA13">
        <v>818</v>
      </c>
      <c r="AB13" s="109">
        <v>1007</v>
      </c>
      <c r="AC13" s="110">
        <v>1271</v>
      </c>
      <c r="AD13" s="110">
        <v>1540</v>
      </c>
    </row>
    <row r="14" spans="1:4" ht="12">
      <c r="A14" s="3" t="s">
        <v>337</v>
      </c>
      <c r="B14" s="1"/>
      <c r="C14" s="1"/>
      <c r="D14" s="98"/>
    </row>
    <row r="15" spans="1:30" ht="15">
      <c r="A15" s="1" t="s">
        <v>249</v>
      </c>
      <c r="B15" s="1" t="s">
        <v>465</v>
      </c>
      <c r="C15" s="1" t="s">
        <v>317</v>
      </c>
      <c r="D15" s="108" t="s">
        <v>503</v>
      </c>
      <c r="E15" t="s">
        <v>473</v>
      </c>
      <c r="F15" t="s">
        <v>473</v>
      </c>
      <c r="G15" t="s">
        <v>473</v>
      </c>
      <c r="H15">
        <v>0.1</v>
      </c>
      <c r="I15">
        <v>0.2</v>
      </c>
      <c r="J15">
        <v>4.7</v>
      </c>
      <c r="K15">
        <v>35.4</v>
      </c>
      <c r="L15">
        <v>643</v>
      </c>
      <c r="M15">
        <v>20452</v>
      </c>
      <c r="N15">
        <v>104621</v>
      </c>
      <c r="O15">
        <v>66889</v>
      </c>
      <c r="P15" s="82">
        <v>3</v>
      </c>
      <c r="Q15">
        <v>5.9</v>
      </c>
      <c r="R15">
        <v>8.9</v>
      </c>
      <c r="S15">
        <v>19.1</v>
      </c>
      <c r="T15">
        <v>50</v>
      </c>
      <c r="U15">
        <v>68.3</v>
      </c>
      <c r="V15">
        <v>119</v>
      </c>
      <c r="W15">
        <v>158</v>
      </c>
      <c r="X15">
        <v>156</v>
      </c>
      <c r="Y15">
        <v>237</v>
      </c>
      <c r="Z15">
        <v>263</v>
      </c>
      <c r="AA15">
        <v>322</v>
      </c>
      <c r="AB15">
        <v>342</v>
      </c>
      <c r="AC15">
        <v>396</v>
      </c>
      <c r="AD15" s="109">
        <v>588</v>
      </c>
    </row>
    <row r="16" spans="1:30" ht="15">
      <c r="A16" s="1" t="s">
        <v>483</v>
      </c>
      <c r="B16" s="1" t="s">
        <v>123</v>
      </c>
      <c r="C16" s="1" t="s">
        <v>317</v>
      </c>
      <c r="D16" s="98"/>
      <c r="E16" s="48">
        <v>11</v>
      </c>
      <c r="F16">
        <v>9.1</v>
      </c>
      <c r="G16">
        <v>8.9</v>
      </c>
      <c r="H16" t="s">
        <v>473</v>
      </c>
      <c r="I16" t="s">
        <v>473</v>
      </c>
      <c r="J16" t="s">
        <v>473</v>
      </c>
      <c r="K16" t="s">
        <v>473</v>
      </c>
      <c r="L16" t="s">
        <v>473</v>
      </c>
      <c r="M16" t="s">
        <v>473</v>
      </c>
      <c r="N16" t="s">
        <v>473</v>
      </c>
      <c r="O16" t="s">
        <v>473</v>
      </c>
      <c r="P16" s="48">
        <v>11</v>
      </c>
      <c r="Q16">
        <v>10.3</v>
      </c>
      <c r="R16">
        <v>9.6</v>
      </c>
      <c r="S16">
        <v>18.1</v>
      </c>
      <c r="T16">
        <v>20.1</v>
      </c>
      <c r="U16">
        <v>22.1</v>
      </c>
      <c r="V16">
        <v>23.6</v>
      </c>
      <c r="W16">
        <v>24.5</v>
      </c>
      <c r="X16" t="s">
        <v>473</v>
      </c>
      <c r="Y16">
        <v>29</v>
      </c>
      <c r="Z16" t="s">
        <v>473</v>
      </c>
      <c r="AA16" t="s">
        <v>473</v>
      </c>
      <c r="AB16" t="s">
        <v>473</v>
      </c>
      <c r="AC16">
        <v>39.9</v>
      </c>
      <c r="AD16" s="109">
        <v>42.5</v>
      </c>
    </row>
    <row r="17" spans="1:30" ht="15">
      <c r="A17" s="1" t="s">
        <v>437</v>
      </c>
      <c r="B17" s="1" t="s">
        <v>438</v>
      </c>
      <c r="C17" s="1" t="s">
        <v>204</v>
      </c>
      <c r="D17" s="98"/>
      <c r="E17" s="9">
        <v>182</v>
      </c>
      <c r="F17" s="9">
        <v>216</v>
      </c>
      <c r="G17" s="9">
        <v>316</v>
      </c>
      <c r="H17" s="9">
        <v>359</v>
      </c>
      <c r="I17" s="9">
        <v>381</v>
      </c>
      <c r="J17" s="9">
        <v>473</v>
      </c>
      <c r="K17" s="9">
        <v>452</v>
      </c>
      <c r="L17" s="9">
        <v>462</v>
      </c>
      <c r="M17" s="9">
        <v>469</v>
      </c>
      <c r="N17" s="9">
        <v>625</v>
      </c>
      <c r="O17" s="9">
        <v>812</v>
      </c>
      <c r="P17" s="9">
        <v>775</v>
      </c>
      <c r="Q17" s="9">
        <v>998</v>
      </c>
      <c r="R17">
        <v>1305</v>
      </c>
      <c r="S17">
        <v>1451</v>
      </c>
      <c r="T17">
        <v>1503</v>
      </c>
      <c r="U17">
        <v>1464</v>
      </c>
      <c r="V17">
        <v>1446</v>
      </c>
      <c r="W17">
        <v>1642</v>
      </c>
      <c r="X17">
        <v>1961</v>
      </c>
      <c r="Y17">
        <v>2372</v>
      </c>
      <c r="Z17">
        <v>2359</v>
      </c>
      <c r="AA17">
        <v>2372</v>
      </c>
      <c r="AB17">
        <v>2581</v>
      </c>
      <c r="AC17">
        <v>2527</v>
      </c>
      <c r="AD17" s="109">
        <v>2500</v>
      </c>
    </row>
    <row r="18" spans="1:30" s="48" customFormat="1" ht="15">
      <c r="A18" s="55" t="s">
        <v>330</v>
      </c>
      <c r="B18" s="55" t="s">
        <v>123</v>
      </c>
      <c r="C18" s="55" t="s">
        <v>317</v>
      </c>
      <c r="D18" s="100" t="s">
        <v>150</v>
      </c>
      <c r="E18" s="85">
        <v>14</v>
      </c>
      <c r="F18" s="85">
        <v>17.6</v>
      </c>
      <c r="G18" s="85">
        <v>19</v>
      </c>
      <c r="H18" s="85">
        <v>16.2</v>
      </c>
      <c r="I18" s="85">
        <v>15.5</v>
      </c>
      <c r="J18" s="85">
        <v>14.1</v>
      </c>
      <c r="K18" s="85">
        <v>13.9</v>
      </c>
      <c r="L18" s="85">
        <v>15.2</v>
      </c>
      <c r="M18" s="85">
        <v>15.7</v>
      </c>
      <c r="N18" s="85">
        <v>15.5</v>
      </c>
      <c r="O18" s="85">
        <v>19.2</v>
      </c>
      <c r="P18" s="85">
        <v>21.2</v>
      </c>
      <c r="Q18" s="85">
        <v>21.5</v>
      </c>
      <c r="R18" s="48">
        <v>22.259</v>
      </c>
      <c r="S18" s="48">
        <v>24.666</v>
      </c>
      <c r="T18" s="48">
        <v>25.571</v>
      </c>
      <c r="U18">
        <v>30.3</v>
      </c>
      <c r="V18">
        <v>33.6</v>
      </c>
      <c r="W18">
        <v>37.1</v>
      </c>
      <c r="X18">
        <v>45.6</v>
      </c>
      <c r="Y18">
        <v>55.1</v>
      </c>
      <c r="Z18">
        <v>51.9</v>
      </c>
      <c r="AA18">
        <v>61.5</v>
      </c>
      <c r="AB18">
        <v>65.7</v>
      </c>
      <c r="AC18">
        <v>74.3</v>
      </c>
      <c r="AD18" s="109">
        <v>80.7</v>
      </c>
    </row>
    <row r="19" spans="1:30" ht="15">
      <c r="A19" s="1" t="s">
        <v>331</v>
      </c>
      <c r="B19" s="1" t="s">
        <v>383</v>
      </c>
      <c r="C19" s="1" t="s">
        <v>317</v>
      </c>
      <c r="D19" s="108" t="s">
        <v>504</v>
      </c>
      <c r="E19">
        <v>4.8</v>
      </c>
      <c r="F19">
        <v>6</v>
      </c>
      <c r="G19">
        <v>6.8</v>
      </c>
      <c r="H19">
        <v>7.8</v>
      </c>
      <c r="I19">
        <v>8.1</v>
      </c>
      <c r="J19">
        <v>8.8</v>
      </c>
      <c r="K19">
        <v>10.6</v>
      </c>
      <c r="L19">
        <v>10.5</v>
      </c>
      <c r="M19">
        <v>15.4</v>
      </c>
      <c r="N19">
        <v>21.8</v>
      </c>
      <c r="O19">
        <v>26.3</v>
      </c>
      <c r="P19">
        <v>28.5</v>
      </c>
      <c r="Q19">
        <v>30.5</v>
      </c>
      <c r="R19">
        <v>44.2</v>
      </c>
      <c r="S19">
        <v>41.8</v>
      </c>
      <c r="T19">
        <v>47</v>
      </c>
      <c r="U19">
        <v>49.4</v>
      </c>
      <c r="V19">
        <v>53.6</v>
      </c>
      <c r="W19">
        <v>46</v>
      </c>
      <c r="X19">
        <v>50.1</v>
      </c>
      <c r="Y19">
        <v>52</v>
      </c>
      <c r="Z19" t="s">
        <v>473</v>
      </c>
      <c r="AA19" t="s">
        <v>473</v>
      </c>
      <c r="AB19" t="s">
        <v>473</v>
      </c>
      <c r="AC19">
        <v>85.1</v>
      </c>
      <c r="AD19" s="109">
        <v>94.6</v>
      </c>
    </row>
    <row r="20" spans="1:30" ht="15">
      <c r="A20" s="1" t="s">
        <v>384</v>
      </c>
      <c r="B20" s="1" t="s">
        <v>123</v>
      </c>
      <c r="C20" s="1" t="s">
        <v>317</v>
      </c>
      <c r="D20" s="98" t="s">
        <v>293</v>
      </c>
      <c r="E20" s="48">
        <v>45.52</v>
      </c>
      <c r="F20" s="48">
        <v>48.185</v>
      </c>
      <c r="G20" s="48">
        <v>50.145</v>
      </c>
      <c r="H20" s="48">
        <v>50.397</v>
      </c>
      <c r="I20" s="48">
        <v>46.902</v>
      </c>
      <c r="J20" s="48">
        <v>48.34</v>
      </c>
      <c r="K20" s="48">
        <v>56.613</v>
      </c>
      <c r="L20" s="48">
        <v>56.769</v>
      </c>
      <c r="M20" s="48">
        <v>62.869</v>
      </c>
      <c r="N20" s="48">
        <v>75.707</v>
      </c>
      <c r="O20" s="48">
        <v>86.23</v>
      </c>
      <c r="P20" s="48">
        <v>91.959</v>
      </c>
      <c r="Q20" s="48">
        <v>83.236</v>
      </c>
      <c r="R20" s="48">
        <v>99</v>
      </c>
      <c r="S20" s="48">
        <v>52</v>
      </c>
      <c r="T20">
        <v>110</v>
      </c>
      <c r="U20">
        <v>117</v>
      </c>
      <c r="V20">
        <v>118</v>
      </c>
      <c r="W20">
        <v>134</v>
      </c>
      <c r="X20">
        <v>142</v>
      </c>
      <c r="Y20">
        <v>155</v>
      </c>
      <c r="Z20">
        <v>162</v>
      </c>
      <c r="AA20">
        <v>175</v>
      </c>
      <c r="AB20">
        <v>164</v>
      </c>
      <c r="AC20">
        <v>181</v>
      </c>
      <c r="AD20" s="109">
        <v>194</v>
      </c>
    </row>
    <row r="21" spans="1:30" ht="15">
      <c r="A21" s="1" t="s">
        <v>291</v>
      </c>
      <c r="B21" s="1" t="s">
        <v>387</v>
      </c>
      <c r="C21" s="1" t="s">
        <v>317</v>
      </c>
      <c r="D21" s="98"/>
      <c r="E21">
        <v>366</v>
      </c>
      <c r="F21" t="s">
        <v>473</v>
      </c>
      <c r="G21" t="s">
        <v>473</v>
      </c>
      <c r="H21" t="s">
        <v>473</v>
      </c>
      <c r="I21">
        <v>242</v>
      </c>
      <c r="J21">
        <v>220</v>
      </c>
      <c r="K21">
        <v>281</v>
      </c>
      <c r="L21">
        <v>477</v>
      </c>
      <c r="M21">
        <v>352</v>
      </c>
      <c r="N21">
        <v>382</v>
      </c>
      <c r="O21">
        <v>443</v>
      </c>
      <c r="P21">
        <v>518</v>
      </c>
      <c r="Q21">
        <v>814</v>
      </c>
      <c r="R21">
        <v>572</v>
      </c>
      <c r="S21">
        <v>530</v>
      </c>
      <c r="T21">
        <v>565</v>
      </c>
      <c r="U21">
        <v>573</v>
      </c>
      <c r="V21">
        <v>614</v>
      </c>
      <c r="W21">
        <v>614</v>
      </c>
      <c r="X21">
        <v>640</v>
      </c>
      <c r="Y21">
        <v>646</v>
      </c>
      <c r="Z21">
        <v>667</v>
      </c>
      <c r="AA21">
        <v>690</v>
      </c>
      <c r="AB21">
        <v>768</v>
      </c>
      <c r="AC21" t="s">
        <v>473</v>
      </c>
      <c r="AD21" s="109">
        <v>785</v>
      </c>
    </row>
    <row r="22" spans="1:30" ht="15">
      <c r="A22" s="1" t="s">
        <v>466</v>
      </c>
      <c r="B22" s="1" t="s">
        <v>436</v>
      </c>
      <c r="C22" s="1" t="s">
        <v>317</v>
      </c>
      <c r="D22" s="107" t="s">
        <v>37</v>
      </c>
      <c r="E22" t="s">
        <v>473</v>
      </c>
      <c r="F22" t="s">
        <v>473</v>
      </c>
      <c r="G22" t="s">
        <v>473</v>
      </c>
      <c r="H22">
        <v>6093</v>
      </c>
      <c r="I22">
        <v>6137</v>
      </c>
      <c r="J22">
        <v>5421</v>
      </c>
      <c r="K22">
        <v>5935</v>
      </c>
      <c r="L22">
        <v>6496</v>
      </c>
      <c r="M22">
        <v>6239</v>
      </c>
      <c r="N22" t="s">
        <v>473</v>
      </c>
      <c r="O22" t="s">
        <v>473</v>
      </c>
      <c r="P22" t="s">
        <v>473</v>
      </c>
      <c r="Q22" t="s">
        <v>473</v>
      </c>
      <c r="R22" t="s">
        <v>473</v>
      </c>
      <c r="S22">
        <v>7445</v>
      </c>
      <c r="T22">
        <v>8729</v>
      </c>
      <c r="U22">
        <v>7979</v>
      </c>
      <c r="V22">
        <v>8121</v>
      </c>
      <c r="W22" t="s">
        <v>473</v>
      </c>
      <c r="X22">
        <v>9160</v>
      </c>
      <c r="Y22">
        <v>14111</v>
      </c>
      <c r="Z22">
        <v>16995</v>
      </c>
      <c r="AA22">
        <v>25549</v>
      </c>
      <c r="AB22" t="s">
        <v>473</v>
      </c>
      <c r="AC22" t="s">
        <v>473</v>
      </c>
      <c r="AD22" s="109" t="s">
        <v>473</v>
      </c>
    </row>
    <row r="23" spans="1:30" ht="15">
      <c r="A23" s="1" t="s">
        <v>467</v>
      </c>
      <c r="B23" s="1" t="s">
        <v>123</v>
      </c>
      <c r="C23" s="1" t="s">
        <v>317</v>
      </c>
      <c r="D23" s="107">
        <v>7</v>
      </c>
      <c r="E23" t="s">
        <v>473</v>
      </c>
      <c r="F23" t="s">
        <v>473</v>
      </c>
      <c r="G23" t="s">
        <v>473</v>
      </c>
      <c r="H23" t="s">
        <v>473</v>
      </c>
      <c r="I23" t="s">
        <v>473</v>
      </c>
      <c r="J23">
        <v>13.7</v>
      </c>
      <c r="K23">
        <v>15.3</v>
      </c>
      <c r="L23">
        <v>12.4</v>
      </c>
      <c r="M23">
        <v>15.7</v>
      </c>
      <c r="N23">
        <v>12</v>
      </c>
      <c r="O23">
        <v>11.8</v>
      </c>
      <c r="P23">
        <v>16</v>
      </c>
      <c r="Q23">
        <v>18.8</v>
      </c>
      <c r="R23">
        <v>22.5</v>
      </c>
      <c r="S23">
        <v>23.9</v>
      </c>
      <c r="T23">
        <v>23.8</v>
      </c>
      <c r="U23">
        <v>26.7</v>
      </c>
      <c r="V23">
        <v>29.3</v>
      </c>
      <c r="W23" t="s">
        <v>473</v>
      </c>
      <c r="X23">
        <v>187</v>
      </c>
      <c r="Y23">
        <v>274</v>
      </c>
      <c r="Z23">
        <v>206</v>
      </c>
      <c r="AA23" s="84">
        <v>112</v>
      </c>
      <c r="AB23" s="110">
        <v>114</v>
      </c>
      <c r="AC23" s="110" t="s">
        <v>473</v>
      </c>
      <c r="AD23" s="109" t="s">
        <v>473</v>
      </c>
    </row>
    <row r="24" spans="1:30" ht="15">
      <c r="A24" s="1" t="s">
        <v>388</v>
      </c>
      <c r="B24" s="1" t="s">
        <v>436</v>
      </c>
      <c r="C24" s="1" t="s">
        <v>317</v>
      </c>
      <c r="D24" s="98" t="s">
        <v>293</v>
      </c>
      <c r="E24" t="s">
        <v>473</v>
      </c>
      <c r="F24" t="s">
        <v>473</v>
      </c>
      <c r="G24" t="s">
        <v>473</v>
      </c>
      <c r="H24" t="s">
        <v>473</v>
      </c>
      <c r="I24" t="s">
        <v>473</v>
      </c>
      <c r="J24" t="s">
        <v>473</v>
      </c>
      <c r="K24" t="s">
        <v>473</v>
      </c>
      <c r="L24" t="s">
        <v>473</v>
      </c>
      <c r="M24" t="s">
        <v>473</v>
      </c>
      <c r="N24" t="s">
        <v>473</v>
      </c>
      <c r="O24" t="s">
        <v>473</v>
      </c>
      <c r="P24" t="s">
        <v>473</v>
      </c>
      <c r="Q24" t="s">
        <v>473</v>
      </c>
      <c r="R24">
        <v>28374</v>
      </c>
      <c r="S24">
        <v>35035</v>
      </c>
      <c r="T24">
        <v>38728</v>
      </c>
      <c r="U24">
        <v>40050</v>
      </c>
      <c r="V24">
        <v>41954</v>
      </c>
      <c r="W24">
        <v>44070</v>
      </c>
      <c r="X24">
        <v>50849</v>
      </c>
      <c r="Y24">
        <v>63420</v>
      </c>
      <c r="Z24" t="s">
        <v>473</v>
      </c>
      <c r="AA24">
        <v>66168</v>
      </c>
      <c r="AB24" t="s">
        <v>473</v>
      </c>
      <c r="AC24" t="s">
        <v>473</v>
      </c>
      <c r="AD24" s="109" t="s">
        <v>473</v>
      </c>
    </row>
    <row r="25" spans="1:30" ht="15">
      <c r="A25" s="1" t="s">
        <v>389</v>
      </c>
      <c r="B25" s="1" t="s">
        <v>390</v>
      </c>
      <c r="C25" s="1" t="s">
        <v>317</v>
      </c>
      <c r="D25" s="107">
        <v>8</v>
      </c>
      <c r="E25" t="s">
        <v>473</v>
      </c>
      <c r="F25" t="s">
        <v>473</v>
      </c>
      <c r="G25" t="s">
        <v>473</v>
      </c>
      <c r="H25" t="s">
        <v>473</v>
      </c>
      <c r="I25" t="s">
        <v>473</v>
      </c>
      <c r="J25" t="s">
        <v>473</v>
      </c>
      <c r="K25" t="s">
        <v>473</v>
      </c>
      <c r="L25" t="s">
        <v>473</v>
      </c>
      <c r="M25">
        <v>0.045</v>
      </c>
      <c r="N25">
        <v>0.11</v>
      </c>
      <c r="O25">
        <v>0.043</v>
      </c>
      <c r="P25">
        <v>0.6</v>
      </c>
      <c r="Q25">
        <v>2.9</v>
      </c>
      <c r="R25" t="s">
        <v>473</v>
      </c>
      <c r="S25" t="s">
        <v>473</v>
      </c>
      <c r="T25">
        <v>31900</v>
      </c>
      <c r="U25">
        <v>55</v>
      </c>
      <c r="V25">
        <v>78.3</v>
      </c>
      <c r="W25">
        <v>96</v>
      </c>
      <c r="X25">
        <v>106</v>
      </c>
      <c r="Y25">
        <v>89.5</v>
      </c>
      <c r="Z25">
        <v>99.1</v>
      </c>
      <c r="AA25">
        <v>166</v>
      </c>
      <c r="AB25">
        <v>220</v>
      </c>
      <c r="AC25">
        <v>283</v>
      </c>
      <c r="AD25" s="109">
        <v>394</v>
      </c>
    </row>
    <row r="26" spans="1:30" ht="15">
      <c r="A26" s="1" t="s">
        <v>353</v>
      </c>
      <c r="B26" s="1" t="s">
        <v>270</v>
      </c>
      <c r="C26" s="1" t="s">
        <v>317</v>
      </c>
      <c r="D26" s="107">
        <v>9</v>
      </c>
      <c r="E26" s="48">
        <v>38.155</v>
      </c>
      <c r="F26" s="48">
        <v>41.368</v>
      </c>
      <c r="G26" s="48">
        <v>39.199</v>
      </c>
      <c r="H26" s="48">
        <v>40.671</v>
      </c>
      <c r="I26" s="48">
        <v>41.503</v>
      </c>
      <c r="J26" s="48">
        <v>42.088</v>
      </c>
      <c r="K26" s="48">
        <v>46.677</v>
      </c>
      <c r="L26" t="s">
        <v>473</v>
      </c>
      <c r="M26">
        <v>52.5</v>
      </c>
      <c r="N26">
        <v>54.6</v>
      </c>
      <c r="O26" t="s">
        <v>473</v>
      </c>
      <c r="P26" t="s">
        <v>473</v>
      </c>
      <c r="Q26" t="s">
        <v>473</v>
      </c>
      <c r="R26" t="s">
        <v>473</v>
      </c>
      <c r="S26" t="s">
        <v>473</v>
      </c>
      <c r="T26">
        <v>124</v>
      </c>
      <c r="U26">
        <v>133</v>
      </c>
      <c r="V26">
        <v>132</v>
      </c>
      <c r="W26">
        <v>140</v>
      </c>
      <c r="X26">
        <v>155</v>
      </c>
      <c r="Y26">
        <v>165</v>
      </c>
      <c r="Z26">
        <v>198</v>
      </c>
      <c r="AA26">
        <v>192</v>
      </c>
      <c r="AB26">
        <v>169</v>
      </c>
      <c r="AC26" s="110">
        <v>208</v>
      </c>
      <c r="AD26" s="109" t="s">
        <v>473</v>
      </c>
    </row>
    <row r="27" spans="1:30" ht="15">
      <c r="A27" s="1" t="s">
        <v>202</v>
      </c>
      <c r="B27" s="1" t="s">
        <v>390</v>
      </c>
      <c r="C27" s="1" t="s">
        <v>317</v>
      </c>
      <c r="D27" s="98"/>
      <c r="E27" s="84">
        <v>5520</v>
      </c>
      <c r="F27" s="84">
        <v>5525</v>
      </c>
      <c r="G27" s="84">
        <v>5530</v>
      </c>
      <c r="H27" s="84">
        <v>5647</v>
      </c>
      <c r="I27" s="84">
        <v>5976</v>
      </c>
      <c r="J27" s="84">
        <v>5521</v>
      </c>
      <c r="K27" s="84">
        <v>5458</v>
      </c>
      <c r="L27" s="84">
        <v>5262</v>
      </c>
      <c r="M27" s="84">
        <v>4359</v>
      </c>
      <c r="N27" s="84">
        <v>4719</v>
      </c>
      <c r="O27" s="84">
        <v>4746</v>
      </c>
      <c r="P27">
        <v>4759</v>
      </c>
      <c r="Q27">
        <v>4625</v>
      </c>
      <c r="R27">
        <v>4629</v>
      </c>
      <c r="S27">
        <v>5909</v>
      </c>
      <c r="T27">
        <v>7422</v>
      </c>
      <c r="U27">
        <v>6639</v>
      </c>
      <c r="V27">
        <v>7970</v>
      </c>
      <c r="W27" s="110">
        <v>8800</v>
      </c>
      <c r="X27">
        <v>6135</v>
      </c>
      <c r="Y27">
        <v>6447</v>
      </c>
      <c r="Z27" t="s">
        <v>473</v>
      </c>
      <c r="AA27" t="s">
        <v>473</v>
      </c>
      <c r="AB27" t="s">
        <v>473</v>
      </c>
      <c r="AC27" t="s">
        <v>473</v>
      </c>
      <c r="AD27" s="109" t="s">
        <v>473</v>
      </c>
    </row>
    <row r="28" spans="1:30" ht="15">
      <c r="A28" s="1" t="s">
        <v>203</v>
      </c>
      <c r="B28" s="1" t="s">
        <v>436</v>
      </c>
      <c r="C28" s="1" t="s">
        <v>317</v>
      </c>
      <c r="D28" s="98"/>
      <c r="E28" t="s">
        <v>473</v>
      </c>
      <c r="F28" t="s">
        <v>473</v>
      </c>
      <c r="G28" t="s">
        <v>473</v>
      </c>
      <c r="H28" t="s">
        <v>473</v>
      </c>
      <c r="I28" t="s">
        <v>473</v>
      </c>
      <c r="J28" t="s">
        <v>473</v>
      </c>
      <c r="K28">
        <v>1321</v>
      </c>
      <c r="L28">
        <v>1721</v>
      </c>
      <c r="M28" t="s">
        <v>473</v>
      </c>
      <c r="N28" t="s">
        <v>473</v>
      </c>
      <c r="O28" t="s">
        <v>473</v>
      </c>
      <c r="P28" t="s">
        <v>473</v>
      </c>
      <c r="Q28" t="s">
        <v>473</v>
      </c>
      <c r="R28" t="s">
        <v>473</v>
      </c>
      <c r="S28" t="s">
        <v>473</v>
      </c>
      <c r="T28" t="s">
        <v>473</v>
      </c>
      <c r="U28" t="s">
        <v>473</v>
      </c>
      <c r="V28" t="s">
        <v>473</v>
      </c>
      <c r="W28" t="s">
        <v>473</v>
      </c>
      <c r="X28">
        <v>94087</v>
      </c>
      <c r="Y28">
        <v>131097</v>
      </c>
      <c r="Z28">
        <v>175619</v>
      </c>
      <c r="AA28" t="s">
        <v>473</v>
      </c>
      <c r="AB28" t="s">
        <v>473</v>
      </c>
      <c r="AC28" t="s">
        <v>473</v>
      </c>
      <c r="AD28" s="109" t="s">
        <v>473</v>
      </c>
    </row>
    <row r="29" spans="1:30" ht="15">
      <c r="A29" s="1" t="s">
        <v>334</v>
      </c>
      <c r="B29" s="1" t="s">
        <v>250</v>
      </c>
      <c r="C29" s="1" t="s">
        <v>317</v>
      </c>
      <c r="D29" s="107" t="s">
        <v>59</v>
      </c>
      <c r="E29" t="s">
        <v>404</v>
      </c>
      <c r="F29" t="s">
        <v>404</v>
      </c>
      <c r="G29" t="s">
        <v>404</v>
      </c>
      <c r="H29" t="s">
        <v>404</v>
      </c>
      <c r="I29" t="s">
        <v>404</v>
      </c>
      <c r="J29">
        <v>539</v>
      </c>
      <c r="K29">
        <v>439</v>
      </c>
      <c r="L29">
        <v>771</v>
      </c>
      <c r="M29">
        <v>968</v>
      </c>
      <c r="N29">
        <v>634</v>
      </c>
      <c r="O29">
        <v>1936</v>
      </c>
      <c r="P29">
        <v>2225</v>
      </c>
      <c r="Q29">
        <v>2220</v>
      </c>
      <c r="R29">
        <v>1884</v>
      </c>
      <c r="S29">
        <v>2104</v>
      </c>
      <c r="T29">
        <v>2520</v>
      </c>
      <c r="U29" t="s">
        <v>473</v>
      </c>
      <c r="V29" t="s">
        <v>473</v>
      </c>
      <c r="W29" t="s">
        <v>473</v>
      </c>
      <c r="X29" t="s">
        <v>473</v>
      </c>
      <c r="Y29" t="s">
        <v>473</v>
      </c>
      <c r="Z29" t="s">
        <v>473</v>
      </c>
      <c r="AA29" t="s">
        <v>473</v>
      </c>
      <c r="AB29" t="s">
        <v>473</v>
      </c>
      <c r="AC29" t="s">
        <v>473</v>
      </c>
      <c r="AD29" s="109" t="s">
        <v>473</v>
      </c>
    </row>
    <row r="30" spans="1:30" ht="15">
      <c r="A30" s="1" t="s">
        <v>251</v>
      </c>
      <c r="B30" s="1" t="s">
        <v>139</v>
      </c>
      <c r="C30" s="1" t="s">
        <v>206</v>
      </c>
      <c r="D30" s="107">
        <v>11</v>
      </c>
      <c r="E30">
        <v>1494</v>
      </c>
      <c r="F30" s="84">
        <v>1741</v>
      </c>
      <c r="G30">
        <v>1509</v>
      </c>
      <c r="H30" s="84">
        <v>681</v>
      </c>
      <c r="I30">
        <v>750</v>
      </c>
      <c r="J30">
        <v>889</v>
      </c>
      <c r="K30">
        <v>737</v>
      </c>
      <c r="L30">
        <v>772</v>
      </c>
      <c r="M30">
        <v>835</v>
      </c>
      <c r="N30">
        <v>2190</v>
      </c>
      <c r="O30">
        <v>4336</v>
      </c>
      <c r="P30">
        <v>6842</v>
      </c>
      <c r="Q30">
        <v>3307</v>
      </c>
      <c r="R30">
        <v>2610</v>
      </c>
      <c r="S30">
        <v>2341</v>
      </c>
      <c r="T30">
        <v>2452</v>
      </c>
      <c r="U30">
        <v>2920</v>
      </c>
      <c r="V30">
        <v>3009</v>
      </c>
      <c r="W30">
        <v>3005</v>
      </c>
      <c r="X30">
        <v>3453</v>
      </c>
      <c r="Y30">
        <v>4000</v>
      </c>
      <c r="Z30">
        <v>4000</v>
      </c>
      <c r="AA30">
        <v>4750</v>
      </c>
      <c r="AB30">
        <v>6486</v>
      </c>
      <c r="AC30">
        <v>6500</v>
      </c>
      <c r="AD30" s="109">
        <v>7500</v>
      </c>
    </row>
    <row r="31" spans="1:30" ht="15">
      <c r="A31" s="1" t="s">
        <v>252</v>
      </c>
      <c r="B31" s="1" t="s">
        <v>123</v>
      </c>
      <c r="C31" s="1" t="s">
        <v>317</v>
      </c>
      <c r="D31" s="107">
        <v>12</v>
      </c>
      <c r="E31" t="s">
        <v>473</v>
      </c>
      <c r="F31" t="s">
        <v>473</v>
      </c>
      <c r="G31" t="s">
        <v>473</v>
      </c>
      <c r="H31" t="s">
        <v>473</v>
      </c>
      <c r="I31" t="s">
        <v>473</v>
      </c>
      <c r="J31" t="s">
        <v>473</v>
      </c>
      <c r="K31" t="s">
        <v>473</v>
      </c>
      <c r="L31" t="s">
        <v>473</v>
      </c>
      <c r="M31" t="s">
        <v>473</v>
      </c>
      <c r="N31" t="s">
        <v>473</v>
      </c>
      <c r="O31" t="s">
        <v>473</v>
      </c>
      <c r="P31" t="s">
        <v>473</v>
      </c>
      <c r="Q31">
        <v>65</v>
      </c>
      <c r="R31">
        <v>66</v>
      </c>
      <c r="S31">
        <v>66</v>
      </c>
      <c r="T31">
        <v>63</v>
      </c>
      <c r="U31">
        <v>65</v>
      </c>
      <c r="V31">
        <v>60</v>
      </c>
      <c r="W31">
        <v>58</v>
      </c>
      <c r="X31" s="111">
        <v>59</v>
      </c>
      <c r="Y31" t="s">
        <v>473</v>
      </c>
      <c r="Z31" t="s">
        <v>473</v>
      </c>
      <c r="AA31">
        <v>62</v>
      </c>
      <c r="AB31" t="s">
        <v>473</v>
      </c>
      <c r="AC31">
        <v>128</v>
      </c>
      <c r="AD31" s="109">
        <v>126</v>
      </c>
    </row>
    <row r="32" spans="1:30" ht="15">
      <c r="A32" s="1" t="s">
        <v>253</v>
      </c>
      <c r="B32" s="1" t="s">
        <v>262</v>
      </c>
      <c r="C32" s="1" t="s">
        <v>317</v>
      </c>
      <c r="D32" s="107" t="s">
        <v>38</v>
      </c>
      <c r="E32">
        <v>17.9</v>
      </c>
      <c r="F32">
        <v>23.4</v>
      </c>
      <c r="G32">
        <v>31.2</v>
      </c>
      <c r="H32">
        <v>38.6</v>
      </c>
      <c r="I32">
        <v>23.7</v>
      </c>
      <c r="J32">
        <v>22.9</v>
      </c>
      <c r="K32">
        <v>21.5</v>
      </c>
      <c r="L32">
        <v>33.6</v>
      </c>
      <c r="M32">
        <v>21.7</v>
      </c>
      <c r="N32">
        <v>42.6</v>
      </c>
      <c r="O32">
        <v>43.1</v>
      </c>
      <c r="P32">
        <v>40.1</v>
      </c>
      <c r="Q32">
        <v>42.5</v>
      </c>
      <c r="R32">
        <v>38.5</v>
      </c>
      <c r="S32">
        <v>45</v>
      </c>
      <c r="T32">
        <v>57</v>
      </c>
      <c r="U32">
        <v>58</v>
      </c>
      <c r="V32">
        <v>85.3</v>
      </c>
      <c r="W32">
        <v>78.2</v>
      </c>
      <c r="X32">
        <v>113</v>
      </c>
      <c r="Y32" t="s">
        <v>473</v>
      </c>
      <c r="Z32" t="s">
        <v>473</v>
      </c>
      <c r="AA32" t="s">
        <v>473</v>
      </c>
      <c r="AB32" t="s">
        <v>473</v>
      </c>
      <c r="AC32" s="110" t="s">
        <v>473</v>
      </c>
      <c r="AD32" s="109" t="s">
        <v>473</v>
      </c>
    </row>
    <row r="33" spans="1:30" ht="15">
      <c r="A33" s="1" t="s">
        <v>289</v>
      </c>
      <c r="B33" s="1" t="s">
        <v>313</v>
      </c>
      <c r="C33" s="1" t="s">
        <v>317</v>
      </c>
      <c r="D33" s="107" t="s">
        <v>60</v>
      </c>
      <c r="E33">
        <v>0.5</v>
      </c>
      <c r="F33">
        <v>0.6</v>
      </c>
      <c r="G33">
        <v>0.9</v>
      </c>
      <c r="H33">
        <v>1.5</v>
      </c>
      <c r="I33">
        <v>1.8</v>
      </c>
      <c r="J33">
        <v>2.7</v>
      </c>
      <c r="K33">
        <v>3.6</v>
      </c>
      <c r="L33">
        <v>5.9</v>
      </c>
      <c r="M33">
        <v>7.3</v>
      </c>
      <c r="N33">
        <v>9.3</v>
      </c>
      <c r="O33">
        <v>13.3</v>
      </c>
      <c r="P33">
        <v>15.8</v>
      </c>
      <c r="Q33">
        <v>27.7</v>
      </c>
      <c r="R33">
        <v>23.2</v>
      </c>
      <c r="S33">
        <v>29.3</v>
      </c>
      <c r="T33">
        <v>46.2</v>
      </c>
      <c r="U33">
        <v>50.7</v>
      </c>
      <c r="V33">
        <v>58.2</v>
      </c>
      <c r="W33">
        <v>69.4</v>
      </c>
      <c r="X33">
        <v>118</v>
      </c>
      <c r="Y33">
        <v>120</v>
      </c>
      <c r="Z33">
        <v>159</v>
      </c>
      <c r="AA33">
        <v>179</v>
      </c>
      <c r="AB33">
        <v>149</v>
      </c>
      <c r="AC33" s="109">
        <v>196</v>
      </c>
      <c r="AD33" s="109">
        <v>498</v>
      </c>
    </row>
    <row r="34" spans="1:30" ht="15">
      <c r="A34" s="1" t="s">
        <v>416</v>
      </c>
      <c r="B34" s="1" t="s">
        <v>383</v>
      </c>
      <c r="C34" s="1" t="s">
        <v>317</v>
      </c>
      <c r="D34" s="107">
        <v>15</v>
      </c>
      <c r="F34" t="s">
        <v>473</v>
      </c>
      <c r="G34" t="s">
        <v>473</v>
      </c>
      <c r="H34">
        <v>54.1</v>
      </c>
      <c r="I34">
        <v>50.2</v>
      </c>
      <c r="J34">
        <v>42</v>
      </c>
      <c r="K34">
        <v>44.8</v>
      </c>
      <c r="L34" t="s">
        <v>473</v>
      </c>
      <c r="M34" t="s">
        <v>473</v>
      </c>
      <c r="N34">
        <v>48.6</v>
      </c>
      <c r="O34">
        <v>55.7</v>
      </c>
      <c r="P34">
        <v>76.6</v>
      </c>
      <c r="Q34">
        <v>80.3</v>
      </c>
      <c r="R34">
        <v>171</v>
      </c>
      <c r="S34">
        <v>194</v>
      </c>
      <c r="T34">
        <v>167</v>
      </c>
      <c r="U34">
        <v>182</v>
      </c>
      <c r="V34" t="s">
        <v>473</v>
      </c>
      <c r="W34" t="s">
        <v>473</v>
      </c>
      <c r="X34" t="s">
        <v>473</v>
      </c>
      <c r="Y34" t="s">
        <v>473</v>
      </c>
      <c r="Z34" t="s">
        <v>473</v>
      </c>
      <c r="AA34" t="s">
        <v>473</v>
      </c>
      <c r="AB34" t="s">
        <v>473</v>
      </c>
      <c r="AC34" s="110" t="s">
        <v>473</v>
      </c>
      <c r="AD34" s="109" t="s">
        <v>473</v>
      </c>
    </row>
    <row r="35" spans="1:30" ht="15">
      <c r="A35" s="1" t="s">
        <v>417</v>
      </c>
      <c r="B35" s="1" t="s">
        <v>436</v>
      </c>
      <c r="C35" s="1" t="s">
        <v>317</v>
      </c>
      <c r="D35" s="107" t="s">
        <v>4</v>
      </c>
      <c r="E35" t="s">
        <v>473</v>
      </c>
      <c r="F35">
        <v>123</v>
      </c>
      <c r="G35" t="s">
        <v>473</v>
      </c>
      <c r="H35" t="s">
        <v>473</v>
      </c>
      <c r="I35" t="s">
        <v>473</v>
      </c>
      <c r="J35" t="s">
        <v>473</v>
      </c>
      <c r="K35">
        <v>400</v>
      </c>
      <c r="L35">
        <v>615</v>
      </c>
      <c r="M35">
        <v>770</v>
      </c>
      <c r="N35">
        <v>1061</v>
      </c>
      <c r="O35">
        <v>1711</v>
      </c>
      <c r="P35" t="s">
        <v>473</v>
      </c>
      <c r="Q35">
        <v>6786</v>
      </c>
      <c r="R35">
        <v>4533</v>
      </c>
      <c r="S35">
        <v>4435</v>
      </c>
      <c r="T35">
        <v>4362</v>
      </c>
      <c r="U35" t="s">
        <v>473</v>
      </c>
      <c r="V35">
        <v>6391</v>
      </c>
      <c r="W35" t="s">
        <v>473</v>
      </c>
      <c r="X35" t="s">
        <v>473</v>
      </c>
      <c r="Y35" t="s">
        <v>473</v>
      </c>
      <c r="Z35">
        <v>6490</v>
      </c>
      <c r="AA35">
        <v>8484</v>
      </c>
      <c r="AB35">
        <v>8267</v>
      </c>
      <c r="AC35">
        <v>8465</v>
      </c>
      <c r="AD35" s="109" t="s">
        <v>473</v>
      </c>
    </row>
    <row r="36" spans="1:30" ht="15">
      <c r="A36" s="1" t="s">
        <v>323</v>
      </c>
      <c r="B36" s="1" t="s">
        <v>237</v>
      </c>
      <c r="C36" s="1" t="s">
        <v>206</v>
      </c>
      <c r="D36" s="98"/>
      <c r="E36">
        <v>4021</v>
      </c>
      <c r="F36">
        <v>5385</v>
      </c>
      <c r="G36">
        <v>5910</v>
      </c>
      <c r="H36">
        <v>4648</v>
      </c>
      <c r="I36">
        <v>5406</v>
      </c>
      <c r="J36">
        <v>6856</v>
      </c>
      <c r="K36">
        <v>6297</v>
      </c>
      <c r="L36">
        <v>9039</v>
      </c>
      <c r="M36">
        <v>10472</v>
      </c>
      <c r="N36">
        <v>10182</v>
      </c>
      <c r="O36">
        <v>10580</v>
      </c>
      <c r="P36">
        <v>10788</v>
      </c>
      <c r="Q36">
        <v>14439</v>
      </c>
      <c r="R36">
        <v>16258</v>
      </c>
      <c r="S36">
        <v>17430</v>
      </c>
      <c r="T36">
        <v>19921</v>
      </c>
      <c r="U36">
        <v>21219</v>
      </c>
      <c r="V36">
        <v>26652</v>
      </c>
      <c r="W36">
        <v>27540</v>
      </c>
      <c r="X36">
        <v>39062</v>
      </c>
      <c r="Y36">
        <v>41183</v>
      </c>
      <c r="Z36">
        <v>48247</v>
      </c>
      <c r="AA36">
        <v>50327</v>
      </c>
      <c r="AB36">
        <v>64537</v>
      </c>
      <c r="AC36">
        <v>77485</v>
      </c>
      <c r="AD36" s="109">
        <v>70743</v>
      </c>
    </row>
    <row r="37" spans="1:30" ht="15">
      <c r="A37" s="1" t="s">
        <v>191</v>
      </c>
      <c r="B37" s="1" t="s">
        <v>454</v>
      </c>
      <c r="C37" s="1" t="s">
        <v>204</v>
      </c>
      <c r="D37" s="98"/>
      <c r="E37" s="84">
        <v>44.1</v>
      </c>
      <c r="F37" s="84">
        <v>75.7</v>
      </c>
      <c r="G37" s="84">
        <v>70</v>
      </c>
      <c r="H37" s="84">
        <v>71.8</v>
      </c>
      <c r="I37" s="84">
        <v>67.8</v>
      </c>
      <c r="J37">
        <v>72.6</v>
      </c>
      <c r="K37">
        <v>98.2</v>
      </c>
      <c r="L37">
        <v>134</v>
      </c>
      <c r="M37">
        <v>118</v>
      </c>
      <c r="N37">
        <v>137</v>
      </c>
      <c r="O37">
        <v>159</v>
      </c>
      <c r="P37">
        <v>225</v>
      </c>
      <c r="Q37">
        <v>208</v>
      </c>
      <c r="R37">
        <v>199</v>
      </c>
      <c r="S37">
        <v>209</v>
      </c>
      <c r="T37">
        <v>207</v>
      </c>
      <c r="U37">
        <v>202</v>
      </c>
      <c r="V37">
        <v>218</v>
      </c>
      <c r="W37">
        <v>245</v>
      </c>
      <c r="X37">
        <v>292</v>
      </c>
      <c r="Y37">
        <v>204</v>
      </c>
      <c r="Z37">
        <v>468</v>
      </c>
      <c r="AA37">
        <v>534</v>
      </c>
      <c r="AB37">
        <v>385</v>
      </c>
      <c r="AC37">
        <v>454</v>
      </c>
      <c r="AD37" s="109">
        <v>466</v>
      </c>
    </row>
    <row r="38" spans="1:30" ht="15">
      <c r="A38" s="1" t="s">
        <v>193</v>
      </c>
      <c r="B38" s="1" t="s">
        <v>268</v>
      </c>
      <c r="C38" s="1" t="s">
        <v>206</v>
      </c>
      <c r="D38" s="98"/>
      <c r="E38">
        <v>26.5</v>
      </c>
      <c r="F38" t="s">
        <v>473</v>
      </c>
      <c r="G38">
        <v>28.3</v>
      </c>
      <c r="H38">
        <v>21.7</v>
      </c>
      <c r="I38">
        <v>23.6</v>
      </c>
      <c r="J38">
        <v>37.3</v>
      </c>
      <c r="K38">
        <v>41.3</v>
      </c>
      <c r="L38" t="s">
        <v>473</v>
      </c>
      <c r="M38" t="s">
        <v>473</v>
      </c>
      <c r="N38" t="s">
        <v>473</v>
      </c>
      <c r="O38" t="s">
        <v>473</v>
      </c>
      <c r="P38" t="s">
        <v>473</v>
      </c>
      <c r="Q38" t="s">
        <v>473</v>
      </c>
      <c r="R38" t="s">
        <v>473</v>
      </c>
      <c r="S38" t="s">
        <v>473</v>
      </c>
      <c r="T38">
        <v>43.4</v>
      </c>
      <c r="U38">
        <v>175</v>
      </c>
      <c r="V38">
        <v>458</v>
      </c>
      <c r="W38">
        <v>228</v>
      </c>
      <c r="X38">
        <v>214</v>
      </c>
      <c r="Y38">
        <v>247</v>
      </c>
      <c r="Z38">
        <v>491</v>
      </c>
      <c r="AA38">
        <v>604</v>
      </c>
      <c r="AB38">
        <v>959</v>
      </c>
      <c r="AC38">
        <v>1179</v>
      </c>
      <c r="AD38" s="109">
        <v>1025</v>
      </c>
    </row>
    <row r="39" spans="1:30" ht="15">
      <c r="A39" s="1" t="s">
        <v>192</v>
      </c>
      <c r="B39" s="1" t="s">
        <v>300</v>
      </c>
      <c r="C39" s="1" t="s">
        <v>317</v>
      </c>
      <c r="D39" s="107" t="s">
        <v>61</v>
      </c>
      <c r="E39">
        <v>9.3</v>
      </c>
      <c r="F39">
        <v>9.7</v>
      </c>
      <c r="G39">
        <v>11.3</v>
      </c>
      <c r="H39">
        <v>12.7</v>
      </c>
      <c r="I39">
        <v>8.6</v>
      </c>
      <c r="J39">
        <v>14.5</v>
      </c>
      <c r="K39">
        <v>16.9</v>
      </c>
      <c r="L39">
        <v>23.2</v>
      </c>
      <c r="M39">
        <v>40.2</v>
      </c>
      <c r="N39">
        <v>53.5</v>
      </c>
      <c r="O39">
        <v>54.9</v>
      </c>
      <c r="P39">
        <v>56.6</v>
      </c>
      <c r="Q39">
        <v>63.9</v>
      </c>
      <c r="R39">
        <v>85.7</v>
      </c>
      <c r="S39">
        <v>78.9</v>
      </c>
      <c r="T39">
        <v>89.8</v>
      </c>
      <c r="U39">
        <v>102</v>
      </c>
      <c r="V39">
        <v>108</v>
      </c>
      <c r="W39">
        <v>116</v>
      </c>
      <c r="X39">
        <v>154</v>
      </c>
      <c r="Y39">
        <v>176</v>
      </c>
      <c r="Z39">
        <v>139</v>
      </c>
      <c r="AA39">
        <v>119</v>
      </c>
      <c r="AB39">
        <v>146</v>
      </c>
      <c r="AC39">
        <v>151</v>
      </c>
      <c r="AD39" s="109">
        <v>121</v>
      </c>
    </row>
    <row r="40" spans="1:30" ht="15">
      <c r="A40" s="1" t="s">
        <v>214</v>
      </c>
      <c r="B40" s="1" t="s">
        <v>415</v>
      </c>
      <c r="C40" s="1" t="s">
        <v>204</v>
      </c>
      <c r="D40" s="98"/>
      <c r="E40">
        <v>53.1</v>
      </c>
      <c r="F40">
        <v>66.1</v>
      </c>
      <c r="G40">
        <v>66.4</v>
      </c>
      <c r="H40">
        <v>66.5</v>
      </c>
      <c r="I40">
        <v>99.1</v>
      </c>
      <c r="J40">
        <v>118</v>
      </c>
      <c r="K40">
        <v>159</v>
      </c>
      <c r="L40">
        <v>172</v>
      </c>
      <c r="M40">
        <v>354</v>
      </c>
      <c r="N40">
        <v>461</v>
      </c>
      <c r="O40">
        <v>446</v>
      </c>
      <c r="P40">
        <v>698</v>
      </c>
      <c r="Q40">
        <v>698</v>
      </c>
      <c r="R40">
        <v>988</v>
      </c>
      <c r="S40">
        <v>1186</v>
      </c>
      <c r="T40">
        <v>1309</v>
      </c>
      <c r="U40">
        <v>2753</v>
      </c>
      <c r="V40">
        <v>5116</v>
      </c>
      <c r="W40">
        <v>3933</v>
      </c>
      <c r="X40">
        <v>4959</v>
      </c>
      <c r="Y40">
        <v>6678</v>
      </c>
      <c r="Z40">
        <v>8841</v>
      </c>
      <c r="AA40" t="s">
        <v>473</v>
      </c>
      <c r="AB40" s="110">
        <v>9286</v>
      </c>
      <c r="AC40" s="110">
        <v>14549</v>
      </c>
      <c r="AD40" s="110">
        <v>19629</v>
      </c>
    </row>
    <row r="41" spans="1:30" ht="15">
      <c r="A41" s="1" t="s">
        <v>474</v>
      </c>
      <c r="B41" s="1" t="s">
        <v>123</v>
      </c>
      <c r="C41" s="1" t="s">
        <v>317</v>
      </c>
      <c r="D41" s="6" t="s">
        <v>286</v>
      </c>
      <c r="E41">
        <v>14.3</v>
      </c>
      <c r="F41">
        <v>14.7</v>
      </c>
      <c r="G41">
        <v>14.2</v>
      </c>
      <c r="H41" t="s">
        <v>473</v>
      </c>
      <c r="I41" t="s">
        <v>473</v>
      </c>
      <c r="J41" s="84">
        <v>12.6</v>
      </c>
      <c r="K41" s="84">
        <v>16.6</v>
      </c>
      <c r="L41" s="84">
        <v>20.2</v>
      </c>
      <c r="M41" s="84">
        <v>20.3</v>
      </c>
      <c r="N41" s="84">
        <v>23.5</v>
      </c>
      <c r="O41" s="84">
        <v>24.2</v>
      </c>
      <c r="P41" s="84">
        <v>27</v>
      </c>
      <c r="Q41" s="84">
        <v>31.1</v>
      </c>
      <c r="R41" s="84">
        <v>32.9</v>
      </c>
      <c r="S41" s="84">
        <v>34.4</v>
      </c>
      <c r="T41" s="84">
        <v>38.8</v>
      </c>
      <c r="U41" s="110">
        <v>40.9</v>
      </c>
      <c r="V41">
        <v>45.6</v>
      </c>
      <c r="W41">
        <v>50.2</v>
      </c>
      <c r="X41">
        <v>52.9</v>
      </c>
      <c r="Y41">
        <v>64</v>
      </c>
      <c r="Z41">
        <v>68.2</v>
      </c>
      <c r="AA41">
        <v>72.7</v>
      </c>
      <c r="AB41">
        <v>76</v>
      </c>
      <c r="AC41">
        <v>76</v>
      </c>
      <c r="AD41" s="109">
        <v>76</v>
      </c>
    </row>
    <row r="42" spans="1:30" ht="15">
      <c r="A42" s="1" t="s">
        <v>475</v>
      </c>
      <c r="B42" s="1" t="s">
        <v>476</v>
      </c>
      <c r="C42" s="1" t="s">
        <v>317</v>
      </c>
      <c r="D42" s="6" t="s">
        <v>152</v>
      </c>
      <c r="E42">
        <v>3.2</v>
      </c>
      <c r="F42">
        <v>3.2</v>
      </c>
      <c r="G42">
        <v>3.2</v>
      </c>
      <c r="H42">
        <v>3.2</v>
      </c>
      <c r="I42">
        <v>3.4</v>
      </c>
      <c r="J42">
        <v>3.6</v>
      </c>
      <c r="K42">
        <v>3.6</v>
      </c>
      <c r="L42">
        <v>4.2</v>
      </c>
      <c r="M42">
        <v>5.2</v>
      </c>
      <c r="N42">
        <v>6.3</v>
      </c>
      <c r="O42">
        <v>4.8</v>
      </c>
      <c r="P42">
        <v>6.7</v>
      </c>
      <c r="Q42">
        <v>9.1</v>
      </c>
      <c r="R42">
        <v>13.3</v>
      </c>
      <c r="S42">
        <v>9.9</v>
      </c>
      <c r="T42">
        <v>16.4</v>
      </c>
      <c r="U42">
        <v>18.6</v>
      </c>
      <c r="V42">
        <v>17.7</v>
      </c>
      <c r="W42">
        <v>22</v>
      </c>
      <c r="X42" t="s">
        <v>473</v>
      </c>
      <c r="Y42">
        <v>29.4</v>
      </c>
      <c r="Z42">
        <v>30.1</v>
      </c>
      <c r="AA42" t="s">
        <v>473</v>
      </c>
      <c r="AB42" t="s">
        <v>473</v>
      </c>
      <c r="AC42" t="s">
        <v>473</v>
      </c>
      <c r="AD42" s="109">
        <v>44.5</v>
      </c>
    </row>
    <row r="43" spans="1:30" ht="15">
      <c r="A43" s="1" t="s">
        <v>386</v>
      </c>
      <c r="B43" s="1" t="s">
        <v>477</v>
      </c>
      <c r="C43" s="1" t="s">
        <v>206</v>
      </c>
      <c r="D43" s="107">
        <v>18</v>
      </c>
      <c r="E43">
        <v>73</v>
      </c>
      <c r="F43">
        <v>120</v>
      </c>
      <c r="G43">
        <v>153</v>
      </c>
      <c r="H43">
        <v>176</v>
      </c>
      <c r="I43">
        <v>180</v>
      </c>
      <c r="J43">
        <v>200</v>
      </c>
      <c r="K43">
        <v>226</v>
      </c>
      <c r="L43">
        <v>242</v>
      </c>
      <c r="M43">
        <v>224</v>
      </c>
      <c r="N43">
        <v>189</v>
      </c>
      <c r="O43">
        <v>217</v>
      </c>
      <c r="P43">
        <v>239</v>
      </c>
      <c r="Q43">
        <v>253</v>
      </c>
      <c r="R43">
        <v>270</v>
      </c>
      <c r="S43">
        <v>299</v>
      </c>
      <c r="T43">
        <v>308</v>
      </c>
      <c r="U43">
        <v>293</v>
      </c>
      <c r="V43">
        <v>349</v>
      </c>
      <c r="W43">
        <v>337</v>
      </c>
      <c r="X43">
        <v>392</v>
      </c>
      <c r="Y43">
        <v>495</v>
      </c>
      <c r="Z43">
        <v>242</v>
      </c>
      <c r="AA43">
        <v>458</v>
      </c>
      <c r="AB43">
        <v>503</v>
      </c>
      <c r="AC43">
        <v>489</v>
      </c>
      <c r="AD43" s="109">
        <v>739</v>
      </c>
    </row>
    <row r="44" spans="1:30" ht="15">
      <c r="A44" s="1" t="s">
        <v>478</v>
      </c>
      <c r="B44" s="1" t="s">
        <v>329</v>
      </c>
      <c r="C44" s="1" t="s">
        <v>317</v>
      </c>
      <c r="D44" s="107" t="s">
        <v>62</v>
      </c>
      <c r="E44" s="84">
        <v>33.5</v>
      </c>
      <c r="F44" s="84">
        <v>58.9</v>
      </c>
      <c r="G44" s="84">
        <v>78.6</v>
      </c>
      <c r="H44" s="84">
        <v>103</v>
      </c>
      <c r="I44" s="84">
        <v>150</v>
      </c>
      <c r="J44" s="84">
        <v>230</v>
      </c>
      <c r="K44" s="84">
        <v>440</v>
      </c>
      <c r="L44" s="84">
        <v>302</v>
      </c>
      <c r="M44" s="84">
        <v>407</v>
      </c>
      <c r="N44" s="84">
        <v>485</v>
      </c>
      <c r="O44" s="84">
        <v>585</v>
      </c>
      <c r="P44">
        <v>722</v>
      </c>
      <c r="Q44">
        <v>843</v>
      </c>
      <c r="R44">
        <v>1048</v>
      </c>
      <c r="S44">
        <v>1267</v>
      </c>
      <c r="T44">
        <v>1422</v>
      </c>
      <c r="U44">
        <v>1753</v>
      </c>
      <c r="V44">
        <v>1436</v>
      </c>
      <c r="W44">
        <v>1459</v>
      </c>
      <c r="X44">
        <v>1773</v>
      </c>
      <c r="Y44">
        <v>2034</v>
      </c>
      <c r="Z44">
        <v>2320</v>
      </c>
      <c r="AA44">
        <v>2801</v>
      </c>
      <c r="AB44" t="s">
        <v>473</v>
      </c>
      <c r="AC44" t="s">
        <v>473</v>
      </c>
      <c r="AD44" s="109" t="s">
        <v>473</v>
      </c>
    </row>
    <row r="45" spans="1:30" ht="15">
      <c r="A45" s="1" t="s">
        <v>231</v>
      </c>
      <c r="B45" s="1" t="s">
        <v>268</v>
      </c>
      <c r="C45" s="1" t="s">
        <v>204</v>
      </c>
      <c r="D45" s="107">
        <v>20</v>
      </c>
      <c r="E45" t="s">
        <v>404</v>
      </c>
      <c r="F45" t="s">
        <v>404</v>
      </c>
      <c r="G45">
        <v>513</v>
      </c>
      <c r="H45">
        <v>362</v>
      </c>
      <c r="I45">
        <v>353</v>
      </c>
      <c r="J45">
        <v>188</v>
      </c>
      <c r="K45">
        <v>207</v>
      </c>
      <c r="L45">
        <v>261</v>
      </c>
      <c r="M45">
        <v>294</v>
      </c>
      <c r="N45">
        <v>416</v>
      </c>
      <c r="O45">
        <v>443</v>
      </c>
      <c r="P45">
        <v>714</v>
      </c>
      <c r="Q45">
        <v>617</v>
      </c>
      <c r="R45">
        <v>905</v>
      </c>
      <c r="S45">
        <v>935</v>
      </c>
      <c r="T45">
        <v>994</v>
      </c>
      <c r="U45">
        <v>1107</v>
      </c>
      <c r="V45">
        <v>1260</v>
      </c>
      <c r="W45">
        <v>1382</v>
      </c>
      <c r="X45">
        <v>1683</v>
      </c>
      <c r="Y45">
        <v>2372</v>
      </c>
      <c r="Z45">
        <v>2593</v>
      </c>
      <c r="AA45">
        <v>3006</v>
      </c>
      <c r="AB45">
        <v>3275</v>
      </c>
      <c r="AC45">
        <v>3415</v>
      </c>
      <c r="AD45" s="109">
        <v>3964</v>
      </c>
    </row>
    <row r="46" spans="1:30" ht="15">
      <c r="A46" s="1" t="s">
        <v>232</v>
      </c>
      <c r="B46" s="1" t="s">
        <v>270</v>
      </c>
      <c r="C46" s="1" t="s">
        <v>317</v>
      </c>
      <c r="D46" s="98"/>
      <c r="E46" t="s">
        <v>473</v>
      </c>
      <c r="F46" t="s">
        <v>473</v>
      </c>
      <c r="G46" t="s">
        <v>473</v>
      </c>
      <c r="H46" t="s">
        <v>473</v>
      </c>
      <c r="I46" t="s">
        <v>473</v>
      </c>
      <c r="J46" t="s">
        <v>473</v>
      </c>
      <c r="K46">
        <v>9.7</v>
      </c>
      <c r="L46">
        <v>9.2</v>
      </c>
      <c r="M46">
        <v>8.9</v>
      </c>
      <c r="N46">
        <v>10.1</v>
      </c>
      <c r="O46">
        <v>13</v>
      </c>
      <c r="P46">
        <v>14.5</v>
      </c>
      <c r="Q46">
        <v>14.3</v>
      </c>
      <c r="R46">
        <v>18.2</v>
      </c>
      <c r="S46">
        <v>14.4</v>
      </c>
      <c r="T46">
        <v>14.3</v>
      </c>
      <c r="U46">
        <v>16.7</v>
      </c>
      <c r="V46">
        <v>17.3</v>
      </c>
      <c r="W46" t="s">
        <v>473</v>
      </c>
      <c r="X46" t="s">
        <v>473</v>
      </c>
      <c r="Y46">
        <v>24</v>
      </c>
      <c r="Z46" t="s">
        <v>473</v>
      </c>
      <c r="AA46">
        <v>23.4</v>
      </c>
      <c r="AB46" t="s">
        <v>473</v>
      </c>
      <c r="AC46">
        <v>35.6</v>
      </c>
      <c r="AD46" s="109" t="s">
        <v>473</v>
      </c>
    </row>
    <row r="47" spans="1:30" ht="15">
      <c r="A47" s="1" t="s">
        <v>316</v>
      </c>
      <c r="B47" s="1" t="s">
        <v>95</v>
      </c>
      <c r="C47" s="1" t="s">
        <v>317</v>
      </c>
      <c r="D47" s="107">
        <v>21</v>
      </c>
      <c r="E47" s="48">
        <v>1.23</v>
      </c>
      <c r="F47" s="48">
        <v>1.257</v>
      </c>
      <c r="G47" s="48">
        <v>2.229</v>
      </c>
      <c r="H47" s="48">
        <v>2.415</v>
      </c>
      <c r="I47" s="48">
        <v>3.004</v>
      </c>
      <c r="J47" s="48">
        <v>6.382</v>
      </c>
      <c r="K47" s="48">
        <v>7.032</v>
      </c>
      <c r="L47" s="48">
        <v>14</v>
      </c>
      <c r="M47" s="48">
        <v>15.35</v>
      </c>
      <c r="N47" s="48">
        <v>17.92</v>
      </c>
      <c r="O47">
        <v>25.2</v>
      </c>
      <c r="P47">
        <v>45.4</v>
      </c>
      <c r="Q47">
        <v>37.5</v>
      </c>
      <c r="R47">
        <v>63.5</v>
      </c>
      <c r="S47">
        <v>108</v>
      </c>
      <c r="T47">
        <v>75.9</v>
      </c>
      <c r="U47">
        <v>85</v>
      </c>
      <c r="V47">
        <v>88.5</v>
      </c>
      <c r="W47">
        <v>99.9</v>
      </c>
      <c r="X47">
        <v>122</v>
      </c>
      <c r="Y47">
        <v>192</v>
      </c>
      <c r="Z47">
        <v>224</v>
      </c>
      <c r="AA47">
        <v>299</v>
      </c>
      <c r="AB47">
        <v>369</v>
      </c>
      <c r="AC47">
        <v>365</v>
      </c>
      <c r="AD47" s="109">
        <v>381</v>
      </c>
    </row>
    <row r="48" spans="1:30" ht="15">
      <c r="A48" s="1" t="s">
        <v>246</v>
      </c>
      <c r="B48" s="1" t="s">
        <v>187</v>
      </c>
      <c r="C48" s="1" t="s">
        <v>207</v>
      </c>
      <c r="D48" s="107">
        <v>22</v>
      </c>
      <c r="E48">
        <v>2.8</v>
      </c>
      <c r="F48">
        <v>3.3</v>
      </c>
      <c r="G48" s="48">
        <v>8</v>
      </c>
      <c r="H48">
        <v>13.2</v>
      </c>
      <c r="I48">
        <v>11.9</v>
      </c>
      <c r="J48">
        <v>12.9</v>
      </c>
      <c r="K48">
        <v>5.7</v>
      </c>
      <c r="L48">
        <v>14.8</v>
      </c>
      <c r="M48">
        <v>22.6</v>
      </c>
      <c r="N48">
        <v>23.3</v>
      </c>
      <c r="O48">
        <v>27.2</v>
      </c>
      <c r="P48">
        <v>27</v>
      </c>
      <c r="Q48">
        <v>23.9</v>
      </c>
      <c r="R48">
        <v>25.2</v>
      </c>
      <c r="S48">
        <v>24.3</v>
      </c>
      <c r="T48">
        <v>24.3</v>
      </c>
      <c r="U48">
        <v>23.8</v>
      </c>
      <c r="V48">
        <v>25.1</v>
      </c>
      <c r="W48">
        <v>30.1</v>
      </c>
      <c r="X48">
        <v>30.4</v>
      </c>
      <c r="Y48">
        <v>37</v>
      </c>
      <c r="Z48">
        <v>64.2</v>
      </c>
      <c r="AA48">
        <v>44.1</v>
      </c>
      <c r="AB48">
        <v>46.4</v>
      </c>
      <c r="AC48">
        <v>51.7</v>
      </c>
      <c r="AD48" s="109">
        <v>55</v>
      </c>
    </row>
    <row r="49" spans="1:30" ht="15">
      <c r="A49" s="1" t="s">
        <v>247</v>
      </c>
      <c r="B49" s="1" t="s">
        <v>123</v>
      </c>
      <c r="C49" s="1" t="s">
        <v>317</v>
      </c>
      <c r="D49" s="107" t="s">
        <v>39</v>
      </c>
      <c r="E49" s="48">
        <v>29.63</v>
      </c>
      <c r="F49" s="48">
        <v>30.489</v>
      </c>
      <c r="G49" s="48">
        <v>31.3</v>
      </c>
      <c r="H49" s="48">
        <v>29.928</v>
      </c>
      <c r="I49" s="48">
        <v>29.056</v>
      </c>
      <c r="J49" s="48">
        <v>33.962</v>
      </c>
      <c r="K49" s="48">
        <v>36.725</v>
      </c>
      <c r="L49" s="48">
        <v>40.389</v>
      </c>
      <c r="M49" s="48">
        <v>40.809</v>
      </c>
      <c r="N49" s="48">
        <v>41.324</v>
      </c>
      <c r="O49" s="48">
        <v>44.3</v>
      </c>
      <c r="P49" s="48">
        <v>48.2</v>
      </c>
      <c r="Q49" s="48">
        <v>44.4</v>
      </c>
      <c r="R49" s="48">
        <v>50.5</v>
      </c>
      <c r="S49" s="48">
        <v>51.829</v>
      </c>
      <c r="T49" s="48">
        <v>56.293</v>
      </c>
      <c r="U49">
        <v>56.8</v>
      </c>
      <c r="V49">
        <v>65.6</v>
      </c>
      <c r="W49">
        <v>77.7</v>
      </c>
      <c r="X49">
        <v>92.4</v>
      </c>
      <c r="Y49">
        <v>97.1</v>
      </c>
      <c r="Z49">
        <v>98.1</v>
      </c>
      <c r="AA49">
        <v>98.8</v>
      </c>
      <c r="AB49" t="s">
        <v>473</v>
      </c>
      <c r="AC49" t="s">
        <v>473</v>
      </c>
      <c r="AD49" s="109">
        <v>117</v>
      </c>
    </row>
    <row r="50" spans="1:30" ht="15">
      <c r="A50" s="1" t="s">
        <v>260</v>
      </c>
      <c r="B50" s="1" t="s">
        <v>477</v>
      </c>
      <c r="C50" s="1" t="s">
        <v>317</v>
      </c>
      <c r="D50" s="98"/>
      <c r="E50">
        <v>65.4</v>
      </c>
      <c r="F50">
        <v>73.6</v>
      </c>
      <c r="G50">
        <v>79.2</v>
      </c>
      <c r="H50">
        <v>87.6</v>
      </c>
      <c r="I50">
        <v>105</v>
      </c>
      <c r="J50">
        <v>67.1</v>
      </c>
      <c r="K50">
        <v>60.1</v>
      </c>
      <c r="L50">
        <v>55.2</v>
      </c>
      <c r="M50">
        <v>52.4</v>
      </c>
      <c r="N50">
        <v>57.3</v>
      </c>
      <c r="O50">
        <v>55.5</v>
      </c>
      <c r="P50">
        <v>59.3</v>
      </c>
      <c r="Q50">
        <v>59</v>
      </c>
      <c r="R50">
        <v>64.8</v>
      </c>
      <c r="S50">
        <v>64.1</v>
      </c>
      <c r="T50">
        <v>66.1</v>
      </c>
      <c r="U50">
        <v>87.6</v>
      </c>
      <c r="V50">
        <v>81</v>
      </c>
      <c r="W50">
        <v>79.3</v>
      </c>
      <c r="X50">
        <v>102</v>
      </c>
      <c r="Y50">
        <v>105</v>
      </c>
      <c r="Z50">
        <v>118</v>
      </c>
      <c r="AA50">
        <v>86.4</v>
      </c>
      <c r="AB50">
        <v>108</v>
      </c>
      <c r="AC50">
        <v>126</v>
      </c>
      <c r="AD50" s="109">
        <v>158</v>
      </c>
    </row>
    <row r="51" spans="1:30" ht="15">
      <c r="A51" s="1" t="s">
        <v>261</v>
      </c>
      <c r="B51" s="1" t="s">
        <v>74</v>
      </c>
      <c r="C51" s="1" t="s">
        <v>317</v>
      </c>
      <c r="D51" s="107">
        <v>24</v>
      </c>
      <c r="E51">
        <v>0.23</v>
      </c>
      <c r="F51">
        <v>0.577</v>
      </c>
      <c r="G51">
        <v>1.4</v>
      </c>
      <c r="H51">
        <v>4.8</v>
      </c>
      <c r="I51">
        <v>10.1</v>
      </c>
      <c r="J51">
        <v>13.2</v>
      </c>
      <c r="K51">
        <v>15.5</v>
      </c>
      <c r="L51">
        <v>18.9</v>
      </c>
      <c r="M51">
        <v>17.1</v>
      </c>
      <c r="N51" s="87">
        <v>9.3</v>
      </c>
      <c r="O51" t="s">
        <v>473</v>
      </c>
      <c r="P51" t="s">
        <v>473</v>
      </c>
      <c r="Q51">
        <v>48.8</v>
      </c>
      <c r="R51">
        <v>59.4</v>
      </c>
      <c r="S51">
        <v>57</v>
      </c>
      <c r="T51">
        <v>66.8</v>
      </c>
      <c r="U51">
        <v>62</v>
      </c>
      <c r="V51">
        <v>68.1</v>
      </c>
      <c r="W51" s="110">
        <v>83.7</v>
      </c>
      <c r="X51" s="110">
        <v>88</v>
      </c>
      <c r="Y51" s="110">
        <v>70.3</v>
      </c>
      <c r="Z51" s="110">
        <v>89.7</v>
      </c>
      <c r="AA51" s="110">
        <v>97.6</v>
      </c>
      <c r="AB51" s="110">
        <v>104</v>
      </c>
      <c r="AC51" s="84">
        <v>120</v>
      </c>
      <c r="AD51" s="109">
        <v>131</v>
      </c>
    </row>
    <row r="52" spans="1:30" ht="15">
      <c r="A52" s="1" t="s">
        <v>396</v>
      </c>
      <c r="B52" s="1" t="s">
        <v>312</v>
      </c>
      <c r="C52" s="1" t="s">
        <v>317</v>
      </c>
      <c r="D52" s="98"/>
      <c r="E52">
        <v>7918</v>
      </c>
      <c r="F52">
        <v>4200</v>
      </c>
      <c r="G52" t="s">
        <v>473</v>
      </c>
      <c r="H52" t="s">
        <v>473</v>
      </c>
      <c r="I52" t="s">
        <v>473</v>
      </c>
      <c r="J52" t="s">
        <v>473</v>
      </c>
      <c r="K52" t="s">
        <v>473</v>
      </c>
      <c r="L52" t="s">
        <v>473</v>
      </c>
      <c r="M52" t="s">
        <v>473</v>
      </c>
      <c r="N52" t="s">
        <v>473</v>
      </c>
      <c r="O52" t="s">
        <v>473</v>
      </c>
      <c r="P52" t="s">
        <v>473</v>
      </c>
      <c r="Q52" t="s">
        <v>473</v>
      </c>
      <c r="R52" t="s">
        <v>473</v>
      </c>
      <c r="S52" t="s">
        <v>473</v>
      </c>
      <c r="T52" t="s">
        <v>473</v>
      </c>
      <c r="U52" t="s">
        <v>473</v>
      </c>
      <c r="V52" t="s">
        <v>473</v>
      </c>
      <c r="W52" t="s">
        <v>473</v>
      </c>
      <c r="X52" t="s">
        <v>473</v>
      </c>
      <c r="Y52" t="s">
        <v>473</v>
      </c>
      <c r="Z52" t="s">
        <v>473</v>
      </c>
      <c r="AA52" t="s">
        <v>473</v>
      </c>
      <c r="AB52" t="s">
        <v>473</v>
      </c>
      <c r="AC52" t="s">
        <v>473</v>
      </c>
      <c r="AD52" s="109" t="s">
        <v>473</v>
      </c>
    </row>
    <row r="53" spans="1:30" ht="15">
      <c r="A53" s="1" t="s">
        <v>397</v>
      </c>
      <c r="B53" s="1" t="s">
        <v>398</v>
      </c>
      <c r="C53" s="1" t="s">
        <v>204</v>
      </c>
      <c r="D53" s="98"/>
      <c r="E53" s="84">
        <v>10334</v>
      </c>
      <c r="F53" s="84">
        <v>11179</v>
      </c>
      <c r="G53">
        <v>11330</v>
      </c>
      <c r="H53">
        <v>10488</v>
      </c>
      <c r="I53">
        <v>10488</v>
      </c>
      <c r="J53">
        <v>10683</v>
      </c>
      <c r="K53">
        <v>12908</v>
      </c>
      <c r="L53">
        <v>11620</v>
      </c>
      <c r="M53">
        <v>10984</v>
      </c>
      <c r="N53">
        <v>11171</v>
      </c>
      <c r="O53">
        <v>10323</v>
      </c>
      <c r="P53">
        <v>10717</v>
      </c>
      <c r="Q53">
        <v>13932</v>
      </c>
      <c r="R53">
        <v>16044</v>
      </c>
      <c r="S53">
        <v>19473</v>
      </c>
      <c r="T53">
        <v>19473</v>
      </c>
      <c r="U53">
        <v>20201</v>
      </c>
      <c r="V53">
        <v>23511</v>
      </c>
      <c r="W53">
        <v>23819</v>
      </c>
      <c r="X53">
        <v>25180</v>
      </c>
      <c r="Y53">
        <v>27801</v>
      </c>
      <c r="Z53">
        <v>31324</v>
      </c>
      <c r="AA53">
        <v>30442</v>
      </c>
      <c r="AB53">
        <v>34331</v>
      </c>
      <c r="AC53">
        <v>37889</v>
      </c>
      <c r="AD53" s="109">
        <v>40243</v>
      </c>
    </row>
    <row r="54" spans="1:30" ht="15">
      <c r="A54" s="1" t="s">
        <v>77</v>
      </c>
      <c r="B54" s="1" t="s">
        <v>78</v>
      </c>
      <c r="C54" s="1" t="s">
        <v>317</v>
      </c>
      <c r="D54" s="107">
        <v>25</v>
      </c>
      <c r="E54" t="s">
        <v>404</v>
      </c>
      <c r="F54" t="s">
        <v>404</v>
      </c>
      <c r="G54" t="s">
        <v>404</v>
      </c>
      <c r="H54" t="s">
        <v>404</v>
      </c>
      <c r="I54" t="s">
        <v>404</v>
      </c>
      <c r="J54" t="s">
        <v>404</v>
      </c>
      <c r="K54" t="s">
        <v>404</v>
      </c>
      <c r="L54" t="s">
        <v>404</v>
      </c>
      <c r="M54" t="s">
        <v>404</v>
      </c>
      <c r="N54" t="s">
        <v>404</v>
      </c>
      <c r="O54" t="s">
        <v>404</v>
      </c>
      <c r="P54" t="s">
        <v>404</v>
      </c>
      <c r="Q54" t="s">
        <v>404</v>
      </c>
      <c r="R54" t="s">
        <v>404</v>
      </c>
      <c r="S54" t="s">
        <v>404</v>
      </c>
      <c r="T54" t="s">
        <v>404</v>
      </c>
      <c r="U54" t="s">
        <v>473</v>
      </c>
      <c r="V54" t="s">
        <v>473</v>
      </c>
      <c r="W54">
        <v>1198</v>
      </c>
      <c r="X54">
        <v>1185</v>
      </c>
      <c r="Y54">
        <v>1874</v>
      </c>
      <c r="Z54">
        <v>1404</v>
      </c>
      <c r="AA54">
        <v>1501</v>
      </c>
      <c r="AB54">
        <v>4720</v>
      </c>
      <c r="AC54">
        <v>2542</v>
      </c>
      <c r="AD54" s="109" t="s">
        <v>473</v>
      </c>
    </row>
    <row r="55" spans="1:30" ht="15">
      <c r="A55" s="1" t="s">
        <v>399</v>
      </c>
      <c r="B55" s="1" t="s">
        <v>315</v>
      </c>
      <c r="C55" s="1" t="s">
        <v>317</v>
      </c>
      <c r="D55" s="107" t="s">
        <v>63</v>
      </c>
      <c r="E55">
        <v>1.7</v>
      </c>
      <c r="F55" t="s">
        <v>473</v>
      </c>
      <c r="G55" s="84">
        <v>3.9</v>
      </c>
      <c r="H55" s="84">
        <v>6.9</v>
      </c>
      <c r="I55" s="84">
        <v>13</v>
      </c>
      <c r="J55" s="84">
        <v>30</v>
      </c>
      <c r="K55">
        <v>47.9</v>
      </c>
      <c r="L55" s="84">
        <v>113</v>
      </c>
      <c r="M55">
        <v>133</v>
      </c>
      <c r="N55">
        <v>154</v>
      </c>
      <c r="O55">
        <v>522</v>
      </c>
      <c r="P55">
        <v>1085</v>
      </c>
      <c r="Q55">
        <v>1510</v>
      </c>
      <c r="R55">
        <v>1004</v>
      </c>
      <c r="S55">
        <v>1276</v>
      </c>
      <c r="T55">
        <v>1039</v>
      </c>
      <c r="U55">
        <v>3200</v>
      </c>
      <c r="V55">
        <v>2838</v>
      </c>
      <c r="W55">
        <v>3338</v>
      </c>
      <c r="X55" t="s">
        <v>473</v>
      </c>
      <c r="Y55" t="s">
        <v>473</v>
      </c>
      <c r="Z55" t="s">
        <v>473</v>
      </c>
      <c r="AA55" t="s">
        <v>473</v>
      </c>
      <c r="AB55" t="s">
        <v>473</v>
      </c>
      <c r="AC55" t="s">
        <v>473</v>
      </c>
      <c r="AD55" s="109" t="s">
        <v>473</v>
      </c>
    </row>
    <row r="56" spans="1:30" ht="15">
      <c r="A56" s="1" t="s">
        <v>419</v>
      </c>
      <c r="B56" s="1" t="s">
        <v>420</v>
      </c>
      <c r="C56" s="1" t="s">
        <v>204</v>
      </c>
      <c r="D56" s="107" t="s">
        <v>40</v>
      </c>
      <c r="E56" s="84">
        <v>20.8</v>
      </c>
      <c r="F56" s="84">
        <v>26.6</v>
      </c>
      <c r="G56" s="84">
        <v>41.2</v>
      </c>
      <c r="H56" s="84">
        <v>45.2</v>
      </c>
      <c r="I56" s="84">
        <v>64.7</v>
      </c>
      <c r="J56" s="84">
        <v>81.8</v>
      </c>
      <c r="K56" s="84">
        <v>94.9</v>
      </c>
      <c r="L56" s="84">
        <v>108</v>
      </c>
      <c r="M56">
        <v>116</v>
      </c>
      <c r="N56">
        <v>119</v>
      </c>
      <c r="O56">
        <v>150</v>
      </c>
      <c r="P56">
        <v>161</v>
      </c>
      <c r="Q56">
        <v>173</v>
      </c>
      <c r="R56">
        <v>168</v>
      </c>
      <c r="S56">
        <v>202</v>
      </c>
      <c r="T56">
        <v>255</v>
      </c>
      <c r="U56">
        <v>283</v>
      </c>
      <c r="V56">
        <v>410</v>
      </c>
      <c r="W56">
        <v>392</v>
      </c>
      <c r="X56">
        <v>451</v>
      </c>
      <c r="Y56" s="110">
        <v>584</v>
      </c>
      <c r="Z56" s="110">
        <v>942</v>
      </c>
      <c r="AA56" s="110">
        <v>895</v>
      </c>
      <c r="AB56" s="110">
        <v>895</v>
      </c>
      <c r="AC56" s="110">
        <v>1003</v>
      </c>
      <c r="AD56" s="110">
        <v>1109</v>
      </c>
    </row>
    <row r="57" spans="1:30" ht="15">
      <c r="A57" s="1" t="s">
        <v>308</v>
      </c>
      <c r="B57" s="1" t="s">
        <v>309</v>
      </c>
      <c r="C57" s="1" t="s">
        <v>206</v>
      </c>
      <c r="D57" s="98"/>
      <c r="E57">
        <v>14.1</v>
      </c>
      <c r="F57">
        <v>16.1</v>
      </c>
      <c r="G57">
        <v>17.9</v>
      </c>
      <c r="H57">
        <v>29.5</v>
      </c>
      <c r="I57">
        <v>28.2</v>
      </c>
      <c r="J57">
        <v>19.4</v>
      </c>
      <c r="K57">
        <v>40.1</v>
      </c>
      <c r="L57">
        <v>58.2</v>
      </c>
      <c r="M57">
        <v>59</v>
      </c>
      <c r="N57">
        <v>86.2</v>
      </c>
      <c r="O57">
        <v>92.3</v>
      </c>
      <c r="P57">
        <v>99.1</v>
      </c>
      <c r="Q57">
        <v>117</v>
      </c>
      <c r="R57">
        <v>147</v>
      </c>
      <c r="S57">
        <v>125</v>
      </c>
      <c r="T57">
        <v>135</v>
      </c>
      <c r="U57">
        <v>143</v>
      </c>
      <c r="V57">
        <v>172</v>
      </c>
      <c r="W57">
        <v>197</v>
      </c>
      <c r="X57">
        <v>217</v>
      </c>
      <c r="Y57">
        <v>247</v>
      </c>
      <c r="Z57">
        <v>332</v>
      </c>
      <c r="AA57">
        <v>465</v>
      </c>
      <c r="AB57">
        <v>502</v>
      </c>
      <c r="AC57">
        <v>547</v>
      </c>
      <c r="AD57" s="109">
        <v>670</v>
      </c>
    </row>
    <row r="58" spans="1:30" ht="15">
      <c r="A58" s="1" t="s">
        <v>310</v>
      </c>
      <c r="B58" s="1" t="s">
        <v>436</v>
      </c>
      <c r="C58" s="1" t="s">
        <v>317</v>
      </c>
      <c r="D58" s="98"/>
      <c r="E58">
        <v>12834</v>
      </c>
      <c r="F58">
        <v>13354</v>
      </c>
      <c r="G58">
        <v>13817</v>
      </c>
      <c r="H58" s="87">
        <v>12950</v>
      </c>
      <c r="I58">
        <v>13000</v>
      </c>
      <c r="J58">
        <v>14200</v>
      </c>
      <c r="K58">
        <v>14100</v>
      </c>
      <c r="L58">
        <v>15400</v>
      </c>
      <c r="M58" t="s">
        <v>473</v>
      </c>
      <c r="N58" t="s">
        <v>473</v>
      </c>
      <c r="O58" t="s">
        <v>473</v>
      </c>
      <c r="P58" t="s">
        <v>473</v>
      </c>
      <c r="Q58" t="s">
        <v>473</v>
      </c>
      <c r="R58" t="s">
        <v>473</v>
      </c>
      <c r="S58" t="s">
        <v>473</v>
      </c>
      <c r="T58">
        <v>16757</v>
      </c>
      <c r="U58">
        <v>16757</v>
      </c>
      <c r="V58">
        <v>17532</v>
      </c>
      <c r="W58" t="s">
        <v>473</v>
      </c>
      <c r="X58" t="s">
        <v>473</v>
      </c>
      <c r="Y58">
        <v>25529</v>
      </c>
      <c r="Z58" t="s">
        <v>473</v>
      </c>
      <c r="AA58">
        <v>28148</v>
      </c>
      <c r="AB58">
        <v>27849</v>
      </c>
      <c r="AC58" t="s">
        <v>473</v>
      </c>
      <c r="AD58" s="109" t="s">
        <v>473</v>
      </c>
    </row>
    <row r="59" spans="1:30" ht="15">
      <c r="A59" s="1" t="s">
        <v>290</v>
      </c>
      <c r="B59" s="1" t="s">
        <v>309</v>
      </c>
      <c r="C59" s="1" t="s">
        <v>206</v>
      </c>
      <c r="D59" s="98"/>
      <c r="E59">
        <v>21.3</v>
      </c>
      <c r="F59">
        <v>41.1</v>
      </c>
      <c r="G59">
        <v>50.7</v>
      </c>
      <c r="H59">
        <v>57.3</v>
      </c>
      <c r="I59">
        <v>61.4</v>
      </c>
      <c r="J59">
        <v>88.3</v>
      </c>
      <c r="K59">
        <v>116</v>
      </c>
      <c r="L59">
        <v>130</v>
      </c>
      <c r="M59">
        <v>153</v>
      </c>
      <c r="N59">
        <v>150</v>
      </c>
      <c r="O59">
        <v>234</v>
      </c>
      <c r="P59">
        <v>231</v>
      </c>
      <c r="Q59">
        <v>234</v>
      </c>
      <c r="R59">
        <v>244</v>
      </c>
      <c r="S59">
        <v>267</v>
      </c>
      <c r="T59">
        <v>331</v>
      </c>
      <c r="U59">
        <v>379</v>
      </c>
      <c r="V59">
        <v>393</v>
      </c>
      <c r="W59">
        <v>407</v>
      </c>
      <c r="X59">
        <v>462</v>
      </c>
      <c r="Y59">
        <v>611</v>
      </c>
      <c r="Z59">
        <v>581</v>
      </c>
      <c r="AA59">
        <v>2070</v>
      </c>
      <c r="AB59" s="84">
        <v>1342</v>
      </c>
      <c r="AC59" s="110">
        <v>1122</v>
      </c>
      <c r="AD59" s="110">
        <v>1282</v>
      </c>
    </row>
    <row r="60" spans="1:30" ht="15">
      <c r="A60" s="1" t="s">
        <v>287</v>
      </c>
      <c r="B60" s="1" t="s">
        <v>272</v>
      </c>
      <c r="C60" s="1" t="s">
        <v>317</v>
      </c>
      <c r="D60" s="98"/>
      <c r="E60">
        <v>717</v>
      </c>
      <c r="F60">
        <v>2315</v>
      </c>
      <c r="G60">
        <v>4.2</v>
      </c>
      <c r="H60">
        <v>5.6</v>
      </c>
      <c r="I60">
        <v>16.8</v>
      </c>
      <c r="J60">
        <v>23.1</v>
      </c>
      <c r="K60">
        <v>42.1</v>
      </c>
      <c r="L60">
        <v>47.8</v>
      </c>
      <c r="M60">
        <v>45.7</v>
      </c>
      <c r="N60">
        <v>57</v>
      </c>
      <c r="O60" t="s">
        <v>473</v>
      </c>
      <c r="P60">
        <v>134</v>
      </c>
      <c r="Q60" t="s">
        <v>473</v>
      </c>
      <c r="R60" t="s">
        <v>473</v>
      </c>
      <c r="S60" t="s">
        <v>473</v>
      </c>
      <c r="T60" t="s">
        <v>473</v>
      </c>
      <c r="U60" s="110">
        <v>490</v>
      </c>
      <c r="V60">
        <v>626</v>
      </c>
      <c r="W60">
        <v>747</v>
      </c>
      <c r="X60">
        <v>596</v>
      </c>
      <c r="Y60">
        <v>1120</v>
      </c>
      <c r="Z60">
        <v>1068</v>
      </c>
      <c r="AA60">
        <v>1326</v>
      </c>
      <c r="AB60">
        <v>1486</v>
      </c>
      <c r="AC60">
        <v>1649</v>
      </c>
      <c r="AD60" s="109">
        <v>2036</v>
      </c>
    </row>
    <row r="61" spans="1:30" ht="15">
      <c r="A61" s="1" t="s">
        <v>493</v>
      </c>
      <c r="B61" s="1" t="s">
        <v>492</v>
      </c>
      <c r="C61" s="1" t="s">
        <v>317</v>
      </c>
      <c r="D61" s="107" t="s">
        <v>64</v>
      </c>
      <c r="E61">
        <v>407</v>
      </c>
      <c r="F61">
        <v>410</v>
      </c>
      <c r="G61">
        <v>423</v>
      </c>
      <c r="H61">
        <v>330</v>
      </c>
      <c r="I61">
        <v>263</v>
      </c>
      <c r="J61">
        <v>237</v>
      </c>
      <c r="K61">
        <v>259</v>
      </c>
      <c r="L61">
        <v>267</v>
      </c>
      <c r="M61">
        <v>317</v>
      </c>
      <c r="N61">
        <v>459</v>
      </c>
      <c r="O61" t="s">
        <v>473</v>
      </c>
      <c r="P61">
        <v>263</v>
      </c>
      <c r="Q61">
        <v>346</v>
      </c>
      <c r="R61">
        <v>287</v>
      </c>
      <c r="S61">
        <v>677</v>
      </c>
      <c r="T61">
        <v>195</v>
      </c>
      <c r="U61">
        <v>256</v>
      </c>
      <c r="V61">
        <v>131</v>
      </c>
      <c r="W61" s="111">
        <v>162</v>
      </c>
      <c r="X61" t="s">
        <v>473</v>
      </c>
      <c r="Y61" t="s">
        <v>473</v>
      </c>
      <c r="Z61" t="s">
        <v>473</v>
      </c>
      <c r="AA61">
        <v>98.3</v>
      </c>
      <c r="AB61">
        <v>198</v>
      </c>
      <c r="AC61">
        <v>318</v>
      </c>
      <c r="AD61" s="109">
        <v>356</v>
      </c>
    </row>
    <row r="62" spans="1:4" ht="15">
      <c r="A62" s="4" t="s">
        <v>180</v>
      </c>
      <c r="B62" s="1"/>
      <c r="C62" s="1"/>
      <c r="D62" s="98"/>
    </row>
    <row r="63" spans="1:4" ht="12">
      <c r="A63" s="3" t="s">
        <v>444</v>
      </c>
      <c r="B63" s="1"/>
      <c r="C63" s="1"/>
      <c r="D63" s="98"/>
    </row>
    <row r="64" spans="1:30" ht="15">
      <c r="A64" s="1" t="s">
        <v>174</v>
      </c>
      <c r="B64" s="1" t="s">
        <v>495</v>
      </c>
      <c r="C64" s="1" t="s">
        <v>204</v>
      </c>
      <c r="D64" s="98"/>
      <c r="E64">
        <v>8332</v>
      </c>
      <c r="F64">
        <v>8837</v>
      </c>
      <c r="G64">
        <v>9771</v>
      </c>
      <c r="H64">
        <v>9364</v>
      </c>
      <c r="I64">
        <v>10991</v>
      </c>
      <c r="J64">
        <v>12684</v>
      </c>
      <c r="K64">
        <v>16837</v>
      </c>
      <c r="L64">
        <v>15862</v>
      </c>
      <c r="M64">
        <v>15955</v>
      </c>
      <c r="N64">
        <v>19735</v>
      </c>
      <c r="O64" t="s">
        <v>473</v>
      </c>
      <c r="P64">
        <v>16091</v>
      </c>
      <c r="Q64">
        <v>13613</v>
      </c>
      <c r="R64">
        <v>15342</v>
      </c>
      <c r="S64">
        <v>15766</v>
      </c>
      <c r="T64">
        <v>17551</v>
      </c>
      <c r="U64">
        <v>19446</v>
      </c>
      <c r="V64">
        <v>22081</v>
      </c>
      <c r="W64">
        <v>25395</v>
      </c>
      <c r="X64">
        <v>28226</v>
      </c>
      <c r="Y64">
        <v>40505</v>
      </c>
      <c r="Z64">
        <v>32545</v>
      </c>
      <c r="AA64">
        <v>30051</v>
      </c>
      <c r="AB64">
        <v>31093</v>
      </c>
      <c r="AC64" s="109">
        <v>30031</v>
      </c>
      <c r="AD64" s="109">
        <v>34451</v>
      </c>
    </row>
    <row r="65" spans="1:30" ht="15">
      <c r="A65" s="1" t="s">
        <v>175</v>
      </c>
      <c r="B65" s="1" t="s">
        <v>434</v>
      </c>
      <c r="C65" s="1" t="s">
        <v>317</v>
      </c>
      <c r="D65" s="107">
        <v>29</v>
      </c>
      <c r="E65">
        <v>0</v>
      </c>
      <c r="F65">
        <v>0</v>
      </c>
      <c r="G65">
        <v>0</v>
      </c>
      <c r="H65">
        <v>0</v>
      </c>
      <c r="I65">
        <v>0</v>
      </c>
      <c r="J65">
        <v>0</v>
      </c>
      <c r="K65">
        <v>0</v>
      </c>
      <c r="L65">
        <v>0</v>
      </c>
      <c r="M65">
        <v>0</v>
      </c>
      <c r="N65">
        <v>0</v>
      </c>
      <c r="O65">
        <v>0</v>
      </c>
      <c r="P65">
        <v>0</v>
      </c>
      <c r="Q65">
        <v>0</v>
      </c>
      <c r="R65">
        <v>0</v>
      </c>
      <c r="S65">
        <v>0</v>
      </c>
      <c r="T65">
        <v>0</v>
      </c>
      <c r="U65" s="109">
        <v>0</v>
      </c>
      <c r="V65" s="109">
        <v>0</v>
      </c>
      <c r="W65" s="109">
        <v>0</v>
      </c>
      <c r="X65" s="109">
        <v>0</v>
      </c>
      <c r="Y65" s="109">
        <v>0</v>
      </c>
      <c r="Z65" s="109">
        <v>0</v>
      </c>
      <c r="AA65" s="109">
        <v>0</v>
      </c>
      <c r="AB65" s="109">
        <v>0</v>
      </c>
      <c r="AC65" s="109">
        <v>0</v>
      </c>
      <c r="AD65" s="109">
        <v>0</v>
      </c>
    </row>
    <row r="66" spans="1:30" ht="15">
      <c r="A66" s="1" t="s">
        <v>303</v>
      </c>
      <c r="B66" s="1" t="s">
        <v>144</v>
      </c>
      <c r="C66" s="1" t="s">
        <v>317</v>
      </c>
      <c r="D66" s="107">
        <v>30</v>
      </c>
      <c r="E66">
        <v>1274</v>
      </c>
      <c r="F66">
        <v>1377</v>
      </c>
      <c r="G66">
        <v>1380</v>
      </c>
      <c r="H66">
        <v>1160</v>
      </c>
      <c r="I66" t="s">
        <v>473</v>
      </c>
      <c r="J66">
        <v>300</v>
      </c>
      <c r="K66" t="s">
        <v>473</v>
      </c>
      <c r="L66" t="s">
        <v>473</v>
      </c>
      <c r="M66" t="s">
        <v>473</v>
      </c>
      <c r="N66" t="s">
        <v>473</v>
      </c>
      <c r="O66" t="s">
        <v>473</v>
      </c>
      <c r="P66" t="s">
        <v>473</v>
      </c>
      <c r="Q66" t="s">
        <v>473</v>
      </c>
      <c r="R66" t="s">
        <v>473</v>
      </c>
      <c r="S66" t="s">
        <v>473</v>
      </c>
      <c r="T66">
        <v>1259</v>
      </c>
      <c r="U66">
        <v>1303</v>
      </c>
      <c r="V66">
        <v>1650</v>
      </c>
      <c r="W66">
        <v>1708</v>
      </c>
      <c r="X66">
        <v>1892</v>
      </c>
      <c r="Y66">
        <v>2022</v>
      </c>
      <c r="Z66">
        <v>2099</v>
      </c>
      <c r="AA66">
        <v>2140</v>
      </c>
      <c r="AB66">
        <v>2244</v>
      </c>
      <c r="AC66" t="s">
        <v>473</v>
      </c>
      <c r="AD66" s="109" t="s">
        <v>473</v>
      </c>
    </row>
    <row r="67" spans="1:30" ht="15">
      <c r="A67" s="1" t="s">
        <v>164</v>
      </c>
      <c r="B67" s="1" t="s">
        <v>144</v>
      </c>
      <c r="C67" s="1" t="s">
        <v>317</v>
      </c>
      <c r="D67" s="98"/>
      <c r="E67" s="84">
        <v>289</v>
      </c>
      <c r="F67" s="84">
        <v>339</v>
      </c>
      <c r="G67">
        <v>408</v>
      </c>
      <c r="H67">
        <v>430</v>
      </c>
      <c r="I67">
        <v>806</v>
      </c>
      <c r="J67">
        <v>1217</v>
      </c>
      <c r="K67">
        <v>1329</v>
      </c>
      <c r="L67">
        <v>1148</v>
      </c>
      <c r="M67">
        <v>1474</v>
      </c>
      <c r="N67">
        <v>2149</v>
      </c>
      <c r="O67">
        <v>2428</v>
      </c>
      <c r="P67">
        <v>2806</v>
      </c>
      <c r="Q67">
        <v>4051</v>
      </c>
      <c r="R67">
        <v>5186</v>
      </c>
      <c r="S67">
        <v>5056</v>
      </c>
      <c r="T67">
        <v>4804</v>
      </c>
      <c r="U67">
        <v>6436</v>
      </c>
      <c r="V67">
        <v>8305</v>
      </c>
      <c r="W67">
        <v>8621</v>
      </c>
      <c r="X67">
        <v>9153</v>
      </c>
      <c r="Y67">
        <v>11629</v>
      </c>
      <c r="Z67">
        <v>11587</v>
      </c>
      <c r="AA67">
        <v>13239</v>
      </c>
      <c r="AB67">
        <v>13326</v>
      </c>
      <c r="AC67">
        <v>14061</v>
      </c>
      <c r="AD67" s="109">
        <v>15498</v>
      </c>
    </row>
    <row r="68" spans="1:30" ht="15">
      <c r="A68" s="1" t="s">
        <v>435</v>
      </c>
      <c r="B68" s="1" t="s">
        <v>238</v>
      </c>
      <c r="C68" s="1" t="s">
        <v>317</v>
      </c>
      <c r="D68" s="107">
        <v>31</v>
      </c>
      <c r="E68" s="84">
        <v>213</v>
      </c>
      <c r="F68" s="84">
        <v>240</v>
      </c>
      <c r="G68" s="84">
        <v>202</v>
      </c>
      <c r="H68" s="84">
        <v>187</v>
      </c>
      <c r="I68" s="84">
        <v>179</v>
      </c>
      <c r="J68" s="84">
        <v>166</v>
      </c>
      <c r="K68" s="84">
        <v>159</v>
      </c>
      <c r="L68" s="84">
        <v>161</v>
      </c>
      <c r="M68" s="84">
        <v>161</v>
      </c>
      <c r="N68" s="84">
        <v>162</v>
      </c>
      <c r="O68" s="84">
        <v>161</v>
      </c>
      <c r="P68" s="84">
        <v>164</v>
      </c>
      <c r="Q68" s="84">
        <v>169</v>
      </c>
      <c r="R68" s="84">
        <v>191</v>
      </c>
      <c r="S68">
        <v>204</v>
      </c>
      <c r="T68">
        <v>166</v>
      </c>
      <c r="U68">
        <v>162</v>
      </c>
      <c r="V68">
        <v>170</v>
      </c>
      <c r="W68">
        <v>185</v>
      </c>
      <c r="X68">
        <v>200</v>
      </c>
      <c r="Y68">
        <v>209</v>
      </c>
      <c r="Z68">
        <v>215</v>
      </c>
      <c r="AA68">
        <v>226</v>
      </c>
      <c r="AB68">
        <v>256</v>
      </c>
      <c r="AC68" s="109">
        <v>273</v>
      </c>
      <c r="AD68" s="110">
        <v>266</v>
      </c>
    </row>
    <row r="69" spans="1:30" ht="15">
      <c r="A69" s="1" t="s">
        <v>239</v>
      </c>
      <c r="B69" s="1" t="s">
        <v>327</v>
      </c>
      <c r="C69" s="1" t="s">
        <v>317</v>
      </c>
      <c r="D69" s="98"/>
      <c r="E69">
        <v>327</v>
      </c>
      <c r="F69">
        <v>364</v>
      </c>
      <c r="G69">
        <v>505</v>
      </c>
      <c r="H69">
        <v>511</v>
      </c>
      <c r="I69">
        <v>677</v>
      </c>
      <c r="J69">
        <v>693</v>
      </c>
      <c r="K69">
        <v>806</v>
      </c>
      <c r="L69">
        <v>843</v>
      </c>
      <c r="M69">
        <v>784</v>
      </c>
      <c r="N69">
        <v>801</v>
      </c>
      <c r="O69">
        <v>894</v>
      </c>
      <c r="P69">
        <v>914</v>
      </c>
      <c r="Q69">
        <v>1225</v>
      </c>
      <c r="R69">
        <v>1546</v>
      </c>
      <c r="S69">
        <v>1239</v>
      </c>
      <c r="T69">
        <v>1420</v>
      </c>
      <c r="U69">
        <v>913</v>
      </c>
      <c r="V69">
        <v>798</v>
      </c>
      <c r="W69">
        <v>993</v>
      </c>
      <c r="X69">
        <v>1043</v>
      </c>
      <c r="Y69">
        <v>1259</v>
      </c>
      <c r="Z69">
        <v>1203</v>
      </c>
      <c r="AA69">
        <v>1368</v>
      </c>
      <c r="AB69">
        <v>1537</v>
      </c>
      <c r="AC69">
        <v>1758</v>
      </c>
      <c r="AD69" s="109">
        <v>2038</v>
      </c>
    </row>
    <row r="70" spans="1:30" ht="12">
      <c r="A70" s="1" t="s">
        <v>165</v>
      </c>
      <c r="B70" s="1" t="s">
        <v>166</v>
      </c>
      <c r="C70" s="1" t="s">
        <v>204</v>
      </c>
      <c r="D70" s="107">
        <v>32</v>
      </c>
      <c r="E70">
        <v>10</v>
      </c>
      <c r="F70">
        <v>11.6</v>
      </c>
      <c r="G70">
        <v>14</v>
      </c>
      <c r="H70">
        <v>16.5</v>
      </c>
      <c r="I70">
        <v>17.3</v>
      </c>
      <c r="J70">
        <v>22.4</v>
      </c>
      <c r="K70">
        <v>24.6</v>
      </c>
      <c r="L70">
        <v>41.7</v>
      </c>
      <c r="M70">
        <v>0</v>
      </c>
      <c r="N70">
        <v>0</v>
      </c>
      <c r="O70">
        <v>0</v>
      </c>
      <c r="P70">
        <v>0</v>
      </c>
      <c r="Q70">
        <v>0</v>
      </c>
      <c r="R70">
        <v>0</v>
      </c>
      <c r="S70">
        <v>0</v>
      </c>
      <c r="T70">
        <v>0</v>
      </c>
      <c r="U70">
        <v>0</v>
      </c>
      <c r="V70">
        <v>0</v>
      </c>
      <c r="W70">
        <v>0</v>
      </c>
      <c r="X70">
        <v>0</v>
      </c>
      <c r="Y70">
        <v>0</v>
      </c>
      <c r="Z70">
        <v>0</v>
      </c>
      <c r="AA70">
        <v>0</v>
      </c>
      <c r="AB70">
        <v>0</v>
      </c>
      <c r="AC70">
        <v>0</v>
      </c>
      <c r="AD70">
        <v>0</v>
      </c>
    </row>
    <row r="71" spans="1:30" ht="15">
      <c r="A71" s="1" t="s">
        <v>328</v>
      </c>
      <c r="B71" s="1" t="s">
        <v>295</v>
      </c>
      <c r="C71" s="1" t="s">
        <v>317</v>
      </c>
      <c r="D71" s="107">
        <v>33</v>
      </c>
      <c r="E71" t="s">
        <v>473</v>
      </c>
      <c r="F71" t="s">
        <v>473</v>
      </c>
      <c r="G71" t="s">
        <v>473</v>
      </c>
      <c r="H71" t="s">
        <v>473</v>
      </c>
      <c r="I71" t="s">
        <v>473</v>
      </c>
      <c r="J71" t="s">
        <v>473</v>
      </c>
      <c r="K71" t="s">
        <v>473</v>
      </c>
      <c r="L71" t="s">
        <v>473</v>
      </c>
      <c r="M71" t="s">
        <v>473</v>
      </c>
      <c r="N71" t="s">
        <v>473</v>
      </c>
      <c r="O71" t="s">
        <v>473</v>
      </c>
      <c r="P71" t="s">
        <v>473</v>
      </c>
      <c r="Q71" s="84">
        <v>779</v>
      </c>
      <c r="R71" s="84">
        <v>974</v>
      </c>
      <c r="S71" s="84">
        <v>1045</v>
      </c>
      <c r="T71" s="84">
        <v>1426</v>
      </c>
      <c r="U71" s="84">
        <v>1103</v>
      </c>
      <c r="V71" s="84">
        <v>1179</v>
      </c>
      <c r="W71">
        <v>1428</v>
      </c>
      <c r="X71">
        <v>1813</v>
      </c>
      <c r="Y71">
        <v>2503</v>
      </c>
      <c r="Z71">
        <v>2963</v>
      </c>
      <c r="AA71">
        <v>3216</v>
      </c>
      <c r="AB71">
        <v>3790</v>
      </c>
      <c r="AC71">
        <v>3635</v>
      </c>
      <c r="AD71" s="109">
        <v>4681</v>
      </c>
    </row>
    <row r="72" spans="1:30" ht="15">
      <c r="A72" s="1" t="s">
        <v>173</v>
      </c>
      <c r="B72" s="1" t="s">
        <v>268</v>
      </c>
      <c r="C72" s="1" t="s">
        <v>204</v>
      </c>
      <c r="D72" s="98"/>
      <c r="E72" t="s">
        <v>473</v>
      </c>
      <c r="F72" s="84">
        <v>180</v>
      </c>
      <c r="G72" s="84">
        <v>203</v>
      </c>
      <c r="H72" s="84">
        <v>299</v>
      </c>
      <c r="I72" s="84">
        <v>928</v>
      </c>
      <c r="J72" s="84">
        <v>744</v>
      </c>
      <c r="K72" s="84">
        <v>825</v>
      </c>
      <c r="L72">
        <v>1305</v>
      </c>
      <c r="M72">
        <v>1681</v>
      </c>
      <c r="N72">
        <v>2041</v>
      </c>
      <c r="O72">
        <v>1641</v>
      </c>
      <c r="P72">
        <v>1802</v>
      </c>
      <c r="Q72">
        <v>1896</v>
      </c>
      <c r="R72">
        <v>2212</v>
      </c>
      <c r="S72">
        <v>2936</v>
      </c>
      <c r="T72">
        <v>3244</v>
      </c>
      <c r="U72">
        <v>3368</v>
      </c>
      <c r="V72">
        <v>3804</v>
      </c>
      <c r="W72">
        <v>5100</v>
      </c>
      <c r="X72">
        <v>6005</v>
      </c>
      <c r="Y72">
        <v>10677</v>
      </c>
      <c r="Z72">
        <v>9896</v>
      </c>
      <c r="AA72">
        <v>10138</v>
      </c>
      <c r="AB72">
        <v>11925</v>
      </c>
      <c r="AC72">
        <v>12312</v>
      </c>
      <c r="AD72" s="109">
        <v>12124</v>
      </c>
    </row>
    <row r="73" spans="1:30" ht="15">
      <c r="A73" s="1" t="s">
        <v>296</v>
      </c>
      <c r="B73" s="1" t="s">
        <v>144</v>
      </c>
      <c r="C73" s="1" t="s">
        <v>317</v>
      </c>
      <c r="D73" s="98"/>
      <c r="E73" s="84">
        <v>2232</v>
      </c>
      <c r="F73" s="84">
        <v>2839</v>
      </c>
      <c r="G73" s="84">
        <v>3733</v>
      </c>
      <c r="H73" s="84">
        <v>4828</v>
      </c>
      <c r="I73" s="84">
        <v>6190</v>
      </c>
      <c r="J73" s="84">
        <v>7251</v>
      </c>
      <c r="K73" s="84">
        <v>9750</v>
      </c>
      <c r="L73" s="84">
        <v>10996</v>
      </c>
      <c r="M73" s="84">
        <v>15685</v>
      </c>
      <c r="N73" s="84">
        <v>18958</v>
      </c>
      <c r="O73" s="84">
        <v>22666</v>
      </c>
      <c r="P73" s="84">
        <v>27803</v>
      </c>
      <c r="Q73" s="84">
        <v>31422</v>
      </c>
      <c r="R73" s="84">
        <v>33074</v>
      </c>
      <c r="S73" s="84">
        <v>33598</v>
      </c>
      <c r="T73" s="84">
        <v>35014</v>
      </c>
      <c r="U73">
        <v>35314</v>
      </c>
      <c r="V73">
        <v>39467</v>
      </c>
      <c r="W73">
        <v>44496</v>
      </c>
      <c r="X73">
        <v>52235</v>
      </c>
      <c r="Y73">
        <v>54977</v>
      </c>
      <c r="Z73">
        <v>65615</v>
      </c>
      <c r="AA73">
        <v>74517</v>
      </c>
      <c r="AB73">
        <v>80396</v>
      </c>
      <c r="AC73">
        <v>91907</v>
      </c>
      <c r="AD73" s="109">
        <v>100102</v>
      </c>
    </row>
    <row r="74" spans="1:30" ht="15">
      <c r="A74" s="1" t="s">
        <v>154</v>
      </c>
      <c r="B74" s="1" t="s">
        <v>155</v>
      </c>
      <c r="C74" s="1" t="s">
        <v>317</v>
      </c>
      <c r="D74" s="107">
        <v>34</v>
      </c>
      <c r="E74" t="s">
        <v>473</v>
      </c>
      <c r="F74" t="s">
        <v>473</v>
      </c>
      <c r="G74">
        <v>161</v>
      </c>
      <c r="H74">
        <v>289</v>
      </c>
      <c r="I74">
        <v>236</v>
      </c>
      <c r="J74">
        <v>226</v>
      </c>
      <c r="K74">
        <v>238</v>
      </c>
      <c r="L74">
        <v>265</v>
      </c>
      <c r="M74">
        <v>266</v>
      </c>
      <c r="N74">
        <v>286</v>
      </c>
      <c r="O74">
        <v>278</v>
      </c>
      <c r="P74">
        <v>318</v>
      </c>
      <c r="Q74">
        <v>391</v>
      </c>
      <c r="R74">
        <v>377</v>
      </c>
      <c r="S74">
        <v>496</v>
      </c>
      <c r="T74">
        <v>533</v>
      </c>
      <c r="U74">
        <v>520</v>
      </c>
      <c r="V74">
        <v>571</v>
      </c>
      <c r="W74">
        <v>655</v>
      </c>
      <c r="X74">
        <v>728</v>
      </c>
      <c r="Y74">
        <v>826</v>
      </c>
      <c r="Z74">
        <v>849</v>
      </c>
      <c r="AA74">
        <v>946</v>
      </c>
      <c r="AB74">
        <v>1154</v>
      </c>
      <c r="AC74">
        <v>1651</v>
      </c>
      <c r="AD74" s="109">
        <v>2104</v>
      </c>
    </row>
    <row r="75" spans="1:30" ht="12">
      <c r="A75" s="1" t="s">
        <v>156</v>
      </c>
      <c r="B75" s="1" t="s">
        <v>136</v>
      </c>
      <c r="C75" s="1" t="s">
        <v>317</v>
      </c>
      <c r="D75" s="107">
        <v>35</v>
      </c>
      <c r="E75">
        <v>103</v>
      </c>
      <c r="F75">
        <v>102</v>
      </c>
      <c r="G75">
        <v>73.1</v>
      </c>
      <c r="H75">
        <v>78.6</v>
      </c>
      <c r="I75">
        <v>78.8</v>
      </c>
      <c r="J75">
        <v>95.2</v>
      </c>
      <c r="K75">
        <v>101</v>
      </c>
      <c r="L75">
        <v>96.6</v>
      </c>
      <c r="M75">
        <v>101</v>
      </c>
      <c r="N75">
        <v>118</v>
      </c>
      <c r="O75">
        <v>104</v>
      </c>
      <c r="P75">
        <v>112</v>
      </c>
      <c r="Q75">
        <v>0</v>
      </c>
      <c r="R75">
        <v>0</v>
      </c>
      <c r="S75">
        <v>0</v>
      </c>
      <c r="T75">
        <v>0</v>
      </c>
      <c r="U75">
        <v>0</v>
      </c>
      <c r="V75">
        <v>0</v>
      </c>
      <c r="W75">
        <v>0</v>
      </c>
      <c r="X75">
        <v>0</v>
      </c>
      <c r="Y75">
        <v>0</v>
      </c>
      <c r="Z75">
        <v>0</v>
      </c>
      <c r="AA75">
        <v>0</v>
      </c>
      <c r="AB75">
        <v>0</v>
      </c>
      <c r="AC75">
        <v>0</v>
      </c>
      <c r="AD75">
        <v>0</v>
      </c>
    </row>
    <row r="76" spans="1:30" ht="15">
      <c r="A76" s="1" t="s">
        <v>405</v>
      </c>
      <c r="B76" s="1" t="s">
        <v>406</v>
      </c>
      <c r="C76" s="1" t="s">
        <v>205</v>
      </c>
      <c r="D76" s="98"/>
      <c r="E76" t="s">
        <v>473</v>
      </c>
      <c r="F76" t="s">
        <v>473</v>
      </c>
      <c r="G76" t="s">
        <v>473</v>
      </c>
      <c r="H76" t="s">
        <v>473</v>
      </c>
      <c r="I76" t="s">
        <v>473</v>
      </c>
      <c r="J76">
        <v>116</v>
      </c>
      <c r="K76">
        <v>138</v>
      </c>
      <c r="L76">
        <v>161</v>
      </c>
      <c r="M76" t="s">
        <v>473</v>
      </c>
      <c r="N76" t="s">
        <v>473</v>
      </c>
      <c r="O76" t="s">
        <v>473</v>
      </c>
      <c r="P76" t="s">
        <v>473</v>
      </c>
      <c r="Q76" t="s">
        <v>473</v>
      </c>
      <c r="R76">
        <v>76.8</v>
      </c>
      <c r="S76">
        <v>117</v>
      </c>
      <c r="T76">
        <v>136</v>
      </c>
      <c r="U76">
        <v>444</v>
      </c>
      <c r="V76">
        <v>581</v>
      </c>
      <c r="W76">
        <v>719</v>
      </c>
      <c r="X76">
        <v>760</v>
      </c>
      <c r="Y76">
        <v>1588</v>
      </c>
      <c r="Z76">
        <v>1598</v>
      </c>
      <c r="AA76" t="s">
        <v>473</v>
      </c>
      <c r="AB76" t="s">
        <v>473</v>
      </c>
      <c r="AC76" t="s">
        <v>473</v>
      </c>
      <c r="AD76" s="109" t="s">
        <v>473</v>
      </c>
    </row>
    <row r="77" spans="1:4" ht="12">
      <c r="A77" s="3" t="s">
        <v>181</v>
      </c>
      <c r="B77" s="1"/>
      <c r="C77" s="1"/>
      <c r="D77" s="98"/>
    </row>
    <row r="78" spans="1:30" ht="15">
      <c r="A78" s="1" t="s">
        <v>244</v>
      </c>
      <c r="B78" s="1" t="s">
        <v>268</v>
      </c>
      <c r="C78" s="1" t="s">
        <v>204</v>
      </c>
      <c r="D78" s="98"/>
      <c r="E78">
        <v>12336</v>
      </c>
      <c r="F78">
        <v>12854</v>
      </c>
      <c r="G78">
        <v>13473</v>
      </c>
      <c r="H78">
        <v>12830</v>
      </c>
      <c r="I78">
        <v>13111</v>
      </c>
      <c r="J78">
        <v>13293</v>
      </c>
      <c r="K78">
        <v>13008</v>
      </c>
      <c r="L78">
        <v>12457</v>
      </c>
      <c r="M78">
        <v>11511</v>
      </c>
      <c r="N78">
        <v>10831</v>
      </c>
      <c r="O78">
        <v>11716</v>
      </c>
      <c r="P78">
        <v>12360</v>
      </c>
      <c r="Q78">
        <v>12314</v>
      </c>
      <c r="R78">
        <v>13191</v>
      </c>
      <c r="S78">
        <v>13379</v>
      </c>
      <c r="T78">
        <v>14143</v>
      </c>
      <c r="U78">
        <v>14951</v>
      </c>
      <c r="V78">
        <v>16001</v>
      </c>
      <c r="W78">
        <v>17066</v>
      </c>
      <c r="X78">
        <v>19255</v>
      </c>
      <c r="Y78">
        <v>21100</v>
      </c>
      <c r="Z78">
        <v>21828</v>
      </c>
      <c r="AA78">
        <v>19255</v>
      </c>
      <c r="AB78">
        <v>20607</v>
      </c>
      <c r="AC78" s="109">
        <v>20276</v>
      </c>
      <c r="AD78" s="109">
        <v>18953</v>
      </c>
    </row>
    <row r="79" spans="1:30" ht="12">
      <c r="A79" s="1" t="s">
        <v>245</v>
      </c>
      <c r="B79" s="1" t="s">
        <v>268</v>
      </c>
      <c r="C79" s="1" t="s">
        <v>205</v>
      </c>
      <c r="D79" s="107">
        <v>36</v>
      </c>
      <c r="E79">
        <v>293093</v>
      </c>
      <c r="F79">
        <v>304085</v>
      </c>
      <c r="G79">
        <v>306170</v>
      </c>
      <c r="H79">
        <v>280292</v>
      </c>
      <c r="I79">
        <v>305141</v>
      </c>
      <c r="J79">
        <v>297637</v>
      </c>
      <c r="K79">
        <v>288059</v>
      </c>
      <c r="L79">
        <v>278856</v>
      </c>
      <c r="M79">
        <v>271417</v>
      </c>
      <c r="N79">
        <v>276324</v>
      </c>
      <c r="O79">
        <v>274278</v>
      </c>
      <c r="P79">
        <v>280969</v>
      </c>
      <c r="Q79">
        <v>301697</v>
      </c>
      <c r="R79">
        <v>312743</v>
      </c>
      <c r="S79">
        <v>356720</v>
      </c>
      <c r="T79">
        <v>415223</v>
      </c>
      <c r="U79">
        <v>464676</v>
      </c>
      <c r="V79">
        <v>503353</v>
      </c>
      <c r="W79">
        <v>527660</v>
      </c>
      <c r="X79">
        <v>556961</v>
      </c>
      <c r="Y79" s="23">
        <v>621131.1</v>
      </c>
      <c r="Z79" s="23">
        <v>668566.7</v>
      </c>
      <c r="AA79" s="23">
        <v>698179.5</v>
      </c>
      <c r="AB79" s="23">
        <v>711338.408</v>
      </c>
      <c r="AC79" s="23">
        <v>684779.606</v>
      </c>
      <c r="AD79" s="23">
        <v>640220.991</v>
      </c>
    </row>
    <row r="80" spans="1:4" ht="12">
      <c r="A80" s="3" t="s">
        <v>182</v>
      </c>
      <c r="B80" s="1"/>
      <c r="C80" s="1"/>
      <c r="D80" s="98"/>
    </row>
    <row r="81" spans="1:30" ht="15">
      <c r="A81" s="1" t="s">
        <v>421</v>
      </c>
      <c r="B81" s="1" t="s">
        <v>144</v>
      </c>
      <c r="C81" s="1" t="s">
        <v>317</v>
      </c>
      <c r="D81" s="98"/>
      <c r="E81" s="84">
        <v>2.2</v>
      </c>
      <c r="F81" s="84">
        <v>57.6</v>
      </c>
      <c r="G81" s="84">
        <v>943</v>
      </c>
      <c r="H81" s="84">
        <v>2569</v>
      </c>
      <c r="I81" s="84">
        <v>3038</v>
      </c>
      <c r="J81" s="84">
        <v>3170</v>
      </c>
      <c r="K81">
        <v>3751</v>
      </c>
      <c r="L81">
        <v>3801</v>
      </c>
      <c r="M81">
        <v>3378</v>
      </c>
      <c r="N81">
        <v>3339</v>
      </c>
      <c r="O81">
        <v>3397</v>
      </c>
      <c r="P81">
        <v>3460</v>
      </c>
      <c r="Q81">
        <v>3265</v>
      </c>
      <c r="R81">
        <v>3182</v>
      </c>
      <c r="S81">
        <v>3413</v>
      </c>
      <c r="T81">
        <v>3988</v>
      </c>
      <c r="U81">
        <v>4285</v>
      </c>
      <c r="V81">
        <v>4935</v>
      </c>
      <c r="W81">
        <v>5643</v>
      </c>
      <c r="X81">
        <v>7109</v>
      </c>
      <c r="Y81">
        <v>8769</v>
      </c>
      <c r="Z81">
        <v>11063</v>
      </c>
      <c r="AA81">
        <v>13541</v>
      </c>
      <c r="AB81">
        <v>16654</v>
      </c>
      <c r="AC81">
        <v>20703</v>
      </c>
      <c r="AD81" s="110">
        <v>24635</v>
      </c>
    </row>
    <row r="82" spans="1:30" ht="15">
      <c r="A82" s="1" t="s">
        <v>422</v>
      </c>
      <c r="B82" s="1" t="s">
        <v>324</v>
      </c>
      <c r="C82" s="1" t="s">
        <v>317</v>
      </c>
      <c r="D82" s="107">
        <v>37</v>
      </c>
      <c r="E82" t="s">
        <v>473</v>
      </c>
      <c r="F82" s="84">
        <v>275</v>
      </c>
      <c r="G82" s="84">
        <v>436</v>
      </c>
      <c r="H82" s="84">
        <v>516</v>
      </c>
      <c r="I82" s="84">
        <v>553</v>
      </c>
      <c r="J82" s="84">
        <v>470</v>
      </c>
      <c r="K82" s="84">
        <v>624</v>
      </c>
      <c r="L82" s="84">
        <v>678</v>
      </c>
      <c r="M82" s="84">
        <v>748</v>
      </c>
      <c r="N82" s="84">
        <v>950</v>
      </c>
      <c r="O82" s="84">
        <v>1263</v>
      </c>
      <c r="P82">
        <v>1030</v>
      </c>
      <c r="Q82">
        <v>1074</v>
      </c>
      <c r="R82">
        <v>1221</v>
      </c>
      <c r="S82">
        <v>1153</v>
      </c>
      <c r="T82">
        <v>1331</v>
      </c>
      <c r="U82">
        <v>1343</v>
      </c>
      <c r="V82">
        <v>1368</v>
      </c>
      <c r="W82">
        <v>1441</v>
      </c>
      <c r="X82">
        <v>1740</v>
      </c>
      <c r="Y82">
        <v>2371</v>
      </c>
      <c r="Z82">
        <v>2431</v>
      </c>
      <c r="AA82">
        <v>2300</v>
      </c>
      <c r="AB82">
        <v>2438</v>
      </c>
      <c r="AC82">
        <v>2738</v>
      </c>
      <c r="AD82" s="109">
        <v>3076</v>
      </c>
    </row>
    <row r="83" spans="1:30" ht="15">
      <c r="A83" s="1" t="s">
        <v>325</v>
      </c>
      <c r="B83" s="1" t="s">
        <v>128</v>
      </c>
      <c r="C83" s="1" t="s">
        <v>317</v>
      </c>
      <c r="D83" s="98"/>
      <c r="E83" s="84">
        <v>0.00067</v>
      </c>
      <c r="F83" s="84">
        <v>0.011</v>
      </c>
      <c r="G83" s="84">
        <v>0.7</v>
      </c>
      <c r="H83" s="84">
        <v>1.2</v>
      </c>
      <c r="I83" s="84">
        <v>9.8</v>
      </c>
      <c r="J83" s="84">
        <v>272</v>
      </c>
      <c r="K83" s="84">
        <v>7040</v>
      </c>
      <c r="L83">
        <v>13140</v>
      </c>
      <c r="M83">
        <v>14145</v>
      </c>
      <c r="N83">
        <v>15021</v>
      </c>
      <c r="O83">
        <v>16662</v>
      </c>
      <c r="P83">
        <v>17898</v>
      </c>
      <c r="Q83">
        <v>20753</v>
      </c>
      <c r="R83">
        <v>25682</v>
      </c>
      <c r="S83">
        <v>28224</v>
      </c>
      <c r="T83">
        <v>25829</v>
      </c>
      <c r="U83">
        <v>28608</v>
      </c>
      <c r="V83">
        <v>33080</v>
      </c>
      <c r="W83">
        <v>35686</v>
      </c>
      <c r="X83">
        <v>39887</v>
      </c>
      <c r="Y83">
        <v>44841</v>
      </c>
      <c r="Z83">
        <v>51283</v>
      </c>
      <c r="AA83">
        <v>59819</v>
      </c>
      <c r="AB83">
        <v>61788</v>
      </c>
      <c r="AC83">
        <v>66379</v>
      </c>
      <c r="AD83" s="109">
        <v>67819</v>
      </c>
    </row>
    <row r="84" spans="1:30" ht="15">
      <c r="A84" s="1" t="s">
        <v>355</v>
      </c>
      <c r="B84" s="1" t="s">
        <v>356</v>
      </c>
      <c r="C84" s="1" t="s">
        <v>317</v>
      </c>
      <c r="D84" s="107" t="s">
        <v>41</v>
      </c>
      <c r="E84" s="84">
        <v>252</v>
      </c>
      <c r="F84" s="84">
        <v>261</v>
      </c>
      <c r="G84">
        <v>315</v>
      </c>
      <c r="H84">
        <v>363</v>
      </c>
      <c r="I84">
        <v>424</v>
      </c>
      <c r="J84">
        <v>522</v>
      </c>
      <c r="K84">
        <v>616</v>
      </c>
      <c r="L84">
        <v>725</v>
      </c>
      <c r="M84">
        <v>785</v>
      </c>
      <c r="N84">
        <v>889</v>
      </c>
      <c r="O84">
        <v>972</v>
      </c>
      <c r="P84">
        <v>1040</v>
      </c>
      <c r="Q84">
        <v>1135</v>
      </c>
      <c r="R84">
        <v>1202</v>
      </c>
      <c r="S84">
        <v>1226</v>
      </c>
      <c r="T84">
        <v>1264</v>
      </c>
      <c r="U84">
        <v>1519</v>
      </c>
      <c r="V84">
        <v>1680</v>
      </c>
      <c r="W84">
        <v>1978</v>
      </c>
      <c r="X84">
        <v>2068</v>
      </c>
      <c r="Y84">
        <v>2375</v>
      </c>
      <c r="Z84">
        <v>2109</v>
      </c>
      <c r="AA84">
        <v>2402</v>
      </c>
      <c r="AB84">
        <v>2631</v>
      </c>
      <c r="AC84">
        <v>2664</v>
      </c>
      <c r="AD84" s="110">
        <v>2691</v>
      </c>
    </row>
    <row r="85" spans="1:30" ht="15">
      <c r="A85" s="1" t="s">
        <v>363</v>
      </c>
      <c r="B85" s="1" t="s">
        <v>356</v>
      </c>
      <c r="C85" s="1" t="s">
        <v>317</v>
      </c>
      <c r="D85" s="107">
        <v>39</v>
      </c>
      <c r="E85" s="84">
        <v>252</v>
      </c>
      <c r="F85" s="84">
        <v>261</v>
      </c>
      <c r="G85">
        <v>447</v>
      </c>
      <c r="H85">
        <v>577</v>
      </c>
      <c r="I85">
        <v>837</v>
      </c>
      <c r="J85">
        <v>1320</v>
      </c>
      <c r="K85">
        <v>1694</v>
      </c>
      <c r="L85">
        <v>2391</v>
      </c>
      <c r="M85">
        <v>4477</v>
      </c>
      <c r="N85">
        <v>3410</v>
      </c>
      <c r="O85">
        <v>4834</v>
      </c>
      <c r="P85">
        <v>5703</v>
      </c>
      <c r="Q85">
        <v>6322</v>
      </c>
      <c r="R85">
        <v>7507</v>
      </c>
      <c r="S85">
        <v>8383</v>
      </c>
      <c r="T85">
        <v>9434</v>
      </c>
      <c r="U85">
        <v>10664</v>
      </c>
      <c r="V85">
        <v>11405</v>
      </c>
      <c r="W85">
        <v>12577</v>
      </c>
      <c r="X85">
        <v>14082</v>
      </c>
      <c r="Y85">
        <v>17810</v>
      </c>
      <c r="Z85">
        <v>19496</v>
      </c>
      <c r="AA85">
        <v>19787</v>
      </c>
      <c r="AB85">
        <v>19048</v>
      </c>
      <c r="AC85">
        <v>21035</v>
      </c>
      <c r="AD85" s="109">
        <v>24297</v>
      </c>
    </row>
    <row r="86" spans="1:30" ht="15">
      <c r="A86" s="1" t="s">
        <v>364</v>
      </c>
      <c r="B86" s="1" t="s">
        <v>453</v>
      </c>
      <c r="C86" s="1" t="s">
        <v>317</v>
      </c>
      <c r="D86" s="107">
        <v>40</v>
      </c>
      <c r="E86">
        <v>198</v>
      </c>
      <c r="F86">
        <v>189</v>
      </c>
      <c r="G86">
        <v>202</v>
      </c>
      <c r="H86">
        <v>209</v>
      </c>
      <c r="I86">
        <v>211</v>
      </c>
      <c r="J86">
        <v>276</v>
      </c>
      <c r="K86">
        <v>291</v>
      </c>
      <c r="L86">
        <v>475</v>
      </c>
      <c r="M86">
        <v>419</v>
      </c>
      <c r="N86">
        <v>499</v>
      </c>
      <c r="O86">
        <v>549</v>
      </c>
      <c r="P86">
        <v>296</v>
      </c>
      <c r="Q86">
        <v>266</v>
      </c>
      <c r="R86">
        <v>384</v>
      </c>
      <c r="S86">
        <v>505</v>
      </c>
      <c r="T86">
        <v>739</v>
      </c>
      <c r="U86">
        <v>710</v>
      </c>
      <c r="V86">
        <v>954</v>
      </c>
      <c r="W86">
        <v>950</v>
      </c>
      <c r="X86">
        <v>1310</v>
      </c>
      <c r="Y86">
        <v>1646</v>
      </c>
      <c r="Z86">
        <v>1949</v>
      </c>
      <c r="AA86">
        <v>2094</v>
      </c>
      <c r="AB86">
        <v>2454</v>
      </c>
      <c r="AC86">
        <v>2590</v>
      </c>
      <c r="AD86" s="109">
        <v>2803</v>
      </c>
    </row>
    <row r="87" spans="1:30" ht="15">
      <c r="A87" s="1" t="s">
        <v>413</v>
      </c>
      <c r="B87" s="1" t="s">
        <v>268</v>
      </c>
      <c r="C87" s="1" t="s">
        <v>317</v>
      </c>
      <c r="D87" s="107" t="s">
        <v>42</v>
      </c>
      <c r="E87" s="84">
        <v>83.9</v>
      </c>
      <c r="F87" s="84">
        <v>124</v>
      </c>
      <c r="G87">
        <v>142</v>
      </c>
      <c r="H87">
        <v>227</v>
      </c>
      <c r="I87">
        <v>453</v>
      </c>
      <c r="J87">
        <v>562</v>
      </c>
      <c r="K87">
        <v>759</v>
      </c>
      <c r="L87">
        <v>808</v>
      </c>
      <c r="M87">
        <v>780</v>
      </c>
      <c r="N87" t="s">
        <v>473</v>
      </c>
      <c r="O87" t="s">
        <v>473</v>
      </c>
      <c r="P87" t="s">
        <v>473</v>
      </c>
      <c r="Q87">
        <v>1954</v>
      </c>
      <c r="R87">
        <v>2291</v>
      </c>
      <c r="S87">
        <v>2625</v>
      </c>
      <c r="T87">
        <v>2697</v>
      </c>
      <c r="U87">
        <v>2791</v>
      </c>
      <c r="V87">
        <v>3148</v>
      </c>
      <c r="W87">
        <v>3267</v>
      </c>
      <c r="X87">
        <v>4300</v>
      </c>
      <c r="Y87">
        <v>5289</v>
      </c>
      <c r="Z87">
        <v>5793</v>
      </c>
      <c r="AA87">
        <v>5862</v>
      </c>
      <c r="AB87">
        <v>6162</v>
      </c>
      <c r="AC87">
        <v>6404</v>
      </c>
      <c r="AD87" s="109">
        <v>6786</v>
      </c>
    </row>
    <row r="88" spans="1:30" ht="15">
      <c r="A88" s="1" t="s">
        <v>414</v>
      </c>
      <c r="B88" s="1" t="s">
        <v>185</v>
      </c>
      <c r="C88" s="1" t="s">
        <v>317</v>
      </c>
      <c r="D88" s="107">
        <v>42</v>
      </c>
      <c r="E88" t="s">
        <v>473</v>
      </c>
      <c r="F88" s="84">
        <v>79</v>
      </c>
      <c r="G88" s="84">
        <v>110</v>
      </c>
      <c r="H88" s="84">
        <v>189</v>
      </c>
      <c r="I88" s="84">
        <v>213</v>
      </c>
      <c r="J88" s="84">
        <v>188</v>
      </c>
      <c r="K88" s="84">
        <v>228</v>
      </c>
      <c r="L88" s="84">
        <v>292</v>
      </c>
      <c r="M88" s="84">
        <v>294</v>
      </c>
      <c r="N88" s="84">
        <v>379</v>
      </c>
      <c r="O88" s="84">
        <v>394</v>
      </c>
      <c r="P88" s="84">
        <v>376</v>
      </c>
      <c r="Q88" s="84">
        <v>398</v>
      </c>
      <c r="R88" s="84">
        <v>388</v>
      </c>
      <c r="S88" s="84">
        <v>414</v>
      </c>
      <c r="T88" s="84">
        <v>422</v>
      </c>
      <c r="U88" s="110">
        <v>523</v>
      </c>
      <c r="V88" s="110">
        <v>499</v>
      </c>
      <c r="W88" s="110">
        <v>619</v>
      </c>
      <c r="X88">
        <v>684</v>
      </c>
      <c r="Y88">
        <v>776</v>
      </c>
      <c r="Z88">
        <v>882</v>
      </c>
      <c r="AA88">
        <v>1024</v>
      </c>
      <c r="AB88">
        <v>1266</v>
      </c>
      <c r="AC88">
        <v>1500</v>
      </c>
      <c r="AD88" s="109">
        <v>2057</v>
      </c>
    </row>
    <row r="89" spans="1:30" ht="15">
      <c r="A89" s="1" t="s">
        <v>430</v>
      </c>
      <c r="B89" s="1" t="s">
        <v>186</v>
      </c>
      <c r="C89" s="1" t="s">
        <v>317</v>
      </c>
      <c r="D89" s="107">
        <v>43</v>
      </c>
      <c r="E89" t="s">
        <v>473</v>
      </c>
      <c r="F89" s="87">
        <v>217</v>
      </c>
      <c r="G89" s="87">
        <v>4498</v>
      </c>
      <c r="H89" s="87">
        <v>308</v>
      </c>
      <c r="I89" s="87">
        <v>798</v>
      </c>
      <c r="J89" s="87">
        <v>1347</v>
      </c>
      <c r="K89" s="87">
        <v>1727</v>
      </c>
      <c r="L89" s="87">
        <v>2256</v>
      </c>
      <c r="M89" s="87">
        <v>2426</v>
      </c>
      <c r="N89">
        <v>3171</v>
      </c>
      <c r="O89">
        <v>3384</v>
      </c>
      <c r="P89">
        <v>3398</v>
      </c>
      <c r="Q89">
        <v>3328</v>
      </c>
      <c r="R89">
        <v>3187</v>
      </c>
      <c r="S89">
        <v>2982</v>
      </c>
      <c r="T89">
        <v>3092</v>
      </c>
      <c r="U89">
        <v>3397</v>
      </c>
      <c r="V89">
        <v>3820</v>
      </c>
      <c r="W89">
        <v>4011</v>
      </c>
      <c r="X89">
        <v>3918</v>
      </c>
      <c r="Y89">
        <v>4057</v>
      </c>
      <c r="Z89">
        <v>5157</v>
      </c>
      <c r="AA89">
        <v>5532</v>
      </c>
      <c r="AB89">
        <v>5587</v>
      </c>
      <c r="AC89">
        <v>6768</v>
      </c>
      <c r="AD89" s="109">
        <v>7742</v>
      </c>
    </row>
    <row r="90" spans="1:30" ht="15">
      <c r="A90" s="1" t="s">
        <v>431</v>
      </c>
      <c r="B90" s="1" t="s">
        <v>144</v>
      </c>
      <c r="C90" s="1" t="s">
        <v>317</v>
      </c>
      <c r="D90" s="98"/>
      <c r="E90" s="84">
        <v>93.2</v>
      </c>
      <c r="F90" s="84">
        <v>185</v>
      </c>
      <c r="G90" s="84">
        <v>384</v>
      </c>
      <c r="H90">
        <v>542</v>
      </c>
      <c r="I90">
        <v>1110</v>
      </c>
      <c r="J90">
        <v>1651</v>
      </c>
      <c r="K90">
        <v>2272</v>
      </c>
      <c r="L90">
        <v>3326</v>
      </c>
      <c r="M90">
        <v>4589</v>
      </c>
      <c r="N90">
        <v>5431</v>
      </c>
      <c r="O90">
        <v>6003</v>
      </c>
      <c r="P90">
        <v>6512</v>
      </c>
      <c r="Q90">
        <v>6803</v>
      </c>
      <c r="R90">
        <v>6975</v>
      </c>
      <c r="S90">
        <v>7321</v>
      </c>
      <c r="T90">
        <v>7815</v>
      </c>
      <c r="U90">
        <v>8269</v>
      </c>
      <c r="V90">
        <v>8847</v>
      </c>
      <c r="W90">
        <v>9723</v>
      </c>
      <c r="X90">
        <v>10106</v>
      </c>
      <c r="Y90">
        <v>12422</v>
      </c>
      <c r="Z90">
        <v>14682</v>
      </c>
      <c r="AA90">
        <v>15807</v>
      </c>
      <c r="AB90">
        <v>17417</v>
      </c>
      <c r="AC90">
        <v>19732</v>
      </c>
      <c r="AD90" s="109">
        <v>21336</v>
      </c>
    </row>
    <row r="91" spans="1:30" ht="15">
      <c r="A91" s="1" t="s">
        <v>432</v>
      </c>
      <c r="B91" s="1" t="s">
        <v>115</v>
      </c>
      <c r="C91" s="1" t="s">
        <v>317</v>
      </c>
      <c r="D91" s="107" t="s">
        <v>65</v>
      </c>
      <c r="E91" t="s">
        <v>473</v>
      </c>
      <c r="F91" t="s">
        <v>473</v>
      </c>
      <c r="G91" t="s">
        <v>473</v>
      </c>
      <c r="H91" s="84">
        <v>55.9</v>
      </c>
      <c r="I91" s="84">
        <v>67.9</v>
      </c>
      <c r="J91" s="84">
        <v>117</v>
      </c>
      <c r="K91">
        <v>138</v>
      </c>
      <c r="L91">
        <v>212</v>
      </c>
      <c r="M91">
        <v>306</v>
      </c>
      <c r="N91">
        <v>753</v>
      </c>
      <c r="O91">
        <v>795</v>
      </c>
      <c r="P91">
        <v>853</v>
      </c>
      <c r="Q91">
        <v>1216</v>
      </c>
      <c r="R91">
        <v>1383</v>
      </c>
      <c r="S91">
        <v>1244</v>
      </c>
      <c r="T91">
        <v>1588</v>
      </c>
      <c r="U91">
        <v>2740</v>
      </c>
      <c r="V91">
        <v>4292</v>
      </c>
      <c r="W91">
        <v>6436</v>
      </c>
      <c r="X91">
        <v>6377</v>
      </c>
      <c r="Y91">
        <v>9286</v>
      </c>
      <c r="Z91">
        <v>8631</v>
      </c>
      <c r="AA91">
        <v>8683</v>
      </c>
      <c r="AB91">
        <v>10229</v>
      </c>
      <c r="AC91">
        <v>21299</v>
      </c>
      <c r="AD91" s="109">
        <v>32136</v>
      </c>
    </row>
    <row r="92" spans="1:4" ht="15">
      <c r="A92" s="4" t="s">
        <v>470</v>
      </c>
      <c r="B92" s="1"/>
      <c r="C92" s="1"/>
      <c r="D92" s="98"/>
    </row>
    <row r="93" spans="1:4" ht="12">
      <c r="A93" s="3" t="s">
        <v>196</v>
      </c>
      <c r="B93" s="1"/>
      <c r="C93" s="1"/>
      <c r="D93" s="98"/>
    </row>
    <row r="94" spans="1:30" ht="15">
      <c r="A94" s="1" t="s">
        <v>326</v>
      </c>
      <c r="B94" s="1" t="s">
        <v>278</v>
      </c>
      <c r="C94" s="1" t="s">
        <v>317</v>
      </c>
      <c r="D94" s="98"/>
      <c r="E94" t="s">
        <v>404</v>
      </c>
      <c r="F94" t="s">
        <v>404</v>
      </c>
      <c r="G94" t="s">
        <v>404</v>
      </c>
      <c r="H94" t="s">
        <v>404</v>
      </c>
      <c r="I94" t="s">
        <v>473</v>
      </c>
      <c r="J94" s="87">
        <v>0.3</v>
      </c>
      <c r="K94" s="87">
        <v>3.8</v>
      </c>
      <c r="L94">
        <v>10.8</v>
      </c>
      <c r="M94">
        <v>16.3</v>
      </c>
      <c r="N94">
        <v>17.9</v>
      </c>
      <c r="O94">
        <v>19</v>
      </c>
      <c r="P94">
        <v>17.2</v>
      </c>
      <c r="Q94">
        <v>20.4</v>
      </c>
      <c r="R94">
        <v>32.5</v>
      </c>
      <c r="S94">
        <v>37.7</v>
      </c>
      <c r="T94">
        <v>47.5</v>
      </c>
      <c r="U94">
        <v>58</v>
      </c>
      <c r="V94">
        <v>78.7</v>
      </c>
      <c r="W94">
        <v>100</v>
      </c>
      <c r="X94">
        <v>167</v>
      </c>
      <c r="Y94">
        <v>185</v>
      </c>
      <c r="Z94">
        <v>188</v>
      </c>
      <c r="AA94">
        <v>221</v>
      </c>
      <c r="AB94">
        <v>265</v>
      </c>
      <c r="AC94" s="84">
        <v>363</v>
      </c>
      <c r="AD94" s="109">
        <v>426</v>
      </c>
    </row>
    <row r="95" spans="1:30" ht="15">
      <c r="A95" s="1" t="s">
        <v>452</v>
      </c>
      <c r="B95" s="1" t="s">
        <v>374</v>
      </c>
      <c r="C95" s="1" t="s">
        <v>317</v>
      </c>
      <c r="D95" s="107">
        <v>45</v>
      </c>
      <c r="E95" t="s">
        <v>404</v>
      </c>
      <c r="F95" t="s">
        <v>404</v>
      </c>
      <c r="G95" t="s">
        <v>404</v>
      </c>
      <c r="H95" t="s">
        <v>404</v>
      </c>
      <c r="I95" s="48">
        <v>12.173900000000001</v>
      </c>
      <c r="J95" s="48">
        <v>82.023</v>
      </c>
      <c r="K95" s="23">
        <v>310.86</v>
      </c>
      <c r="L95" s="23">
        <v>558.397</v>
      </c>
      <c r="M95" s="23">
        <v>699.235</v>
      </c>
      <c r="N95" s="23">
        <v>955.021</v>
      </c>
      <c r="O95" s="23">
        <v>911.81</v>
      </c>
      <c r="P95" s="23">
        <v>1308.877</v>
      </c>
      <c r="Q95" s="23">
        <v>1881.586</v>
      </c>
      <c r="R95" s="23">
        <v>1733.5764</v>
      </c>
      <c r="S95" s="23">
        <v>2055.0219</v>
      </c>
      <c r="T95" s="23">
        <v>2403.651</v>
      </c>
      <c r="U95" s="23">
        <v>2687.5912999999996</v>
      </c>
      <c r="V95" s="23">
        <v>3105.367</v>
      </c>
      <c r="W95" s="23">
        <v>3606.2093</v>
      </c>
      <c r="X95" s="23">
        <v>4338.5233</v>
      </c>
      <c r="Y95" s="23">
        <v>5460.924800000001</v>
      </c>
      <c r="Z95" s="23">
        <v>6391.0417</v>
      </c>
      <c r="AA95" s="23">
        <v>8475.7875</v>
      </c>
      <c r="AB95" s="23">
        <v>9720.3003</v>
      </c>
      <c r="AC95" s="23">
        <v>9957.6188</v>
      </c>
      <c r="AD95" s="123">
        <v>11355.9468</v>
      </c>
    </row>
    <row r="96" spans="1:30" ht="15">
      <c r="A96" s="1" t="s">
        <v>375</v>
      </c>
      <c r="B96" s="1" t="s">
        <v>403</v>
      </c>
      <c r="C96" s="1" t="s">
        <v>317</v>
      </c>
      <c r="D96" s="98"/>
      <c r="E96" t="s">
        <v>404</v>
      </c>
      <c r="F96" t="s">
        <v>404</v>
      </c>
      <c r="G96" t="s">
        <v>404</v>
      </c>
      <c r="H96" t="s">
        <v>404</v>
      </c>
      <c r="I96">
        <v>2.6</v>
      </c>
      <c r="J96">
        <v>243</v>
      </c>
      <c r="K96">
        <v>347</v>
      </c>
      <c r="L96">
        <v>713</v>
      </c>
      <c r="M96">
        <v>3977</v>
      </c>
      <c r="N96">
        <v>10713</v>
      </c>
      <c r="O96">
        <v>17562</v>
      </c>
      <c r="P96">
        <v>18723</v>
      </c>
      <c r="Q96">
        <v>21496</v>
      </c>
      <c r="R96">
        <v>29577</v>
      </c>
      <c r="S96">
        <v>70700</v>
      </c>
      <c r="T96">
        <v>106500</v>
      </c>
      <c r="U96">
        <v>134000</v>
      </c>
      <c r="V96" t="s">
        <v>473</v>
      </c>
      <c r="W96" t="s">
        <v>473</v>
      </c>
      <c r="X96" t="s">
        <v>473</v>
      </c>
      <c r="Y96" t="s">
        <v>473</v>
      </c>
      <c r="Z96" t="s">
        <v>473</v>
      </c>
      <c r="AA96" t="s">
        <v>473</v>
      </c>
      <c r="AB96" t="s">
        <v>473</v>
      </c>
      <c r="AC96" t="s">
        <v>473</v>
      </c>
      <c r="AD96" s="109" t="s">
        <v>473</v>
      </c>
    </row>
    <row r="97" spans="1:30" ht="15">
      <c r="A97" s="1" t="s">
        <v>376</v>
      </c>
      <c r="B97" s="1" t="s">
        <v>455</v>
      </c>
      <c r="C97" s="1" t="s">
        <v>317</v>
      </c>
      <c r="D97" s="107">
        <v>46</v>
      </c>
      <c r="E97" t="s">
        <v>404</v>
      </c>
      <c r="F97" t="s">
        <v>404</v>
      </c>
      <c r="G97" t="s">
        <v>404</v>
      </c>
      <c r="H97" t="s">
        <v>404</v>
      </c>
      <c r="I97" t="s">
        <v>473</v>
      </c>
      <c r="J97" t="s">
        <v>473</v>
      </c>
      <c r="K97">
        <v>0.3</v>
      </c>
      <c r="L97">
        <v>3</v>
      </c>
      <c r="M97">
        <v>31.7</v>
      </c>
      <c r="N97">
        <v>88</v>
      </c>
      <c r="O97">
        <v>87.2</v>
      </c>
      <c r="P97">
        <v>116</v>
      </c>
      <c r="Q97" t="s">
        <v>473</v>
      </c>
      <c r="R97" t="s">
        <v>473</v>
      </c>
      <c r="S97" t="s">
        <v>473</v>
      </c>
      <c r="T97" t="s">
        <v>473</v>
      </c>
      <c r="U97" t="s">
        <v>473</v>
      </c>
      <c r="V97" t="s">
        <v>473</v>
      </c>
      <c r="W97" t="s">
        <v>473</v>
      </c>
      <c r="X97" t="s">
        <v>473</v>
      </c>
      <c r="Y97" t="s">
        <v>473</v>
      </c>
      <c r="Z97" t="s">
        <v>473</v>
      </c>
      <c r="AA97" t="s">
        <v>473</v>
      </c>
      <c r="AB97" t="s">
        <v>473</v>
      </c>
      <c r="AC97" t="s">
        <v>473</v>
      </c>
      <c r="AD97" s="109" t="s">
        <v>473</v>
      </c>
    </row>
    <row r="98" spans="1:30" ht="15">
      <c r="A98" s="1" t="s">
        <v>379</v>
      </c>
      <c r="B98" s="1" t="s">
        <v>271</v>
      </c>
      <c r="C98" s="1" t="s">
        <v>317</v>
      </c>
      <c r="D98" s="107">
        <v>47</v>
      </c>
      <c r="E98" t="s">
        <v>404</v>
      </c>
      <c r="F98" t="s">
        <v>404</v>
      </c>
      <c r="G98" t="s">
        <v>404</v>
      </c>
      <c r="H98" t="s">
        <v>404</v>
      </c>
      <c r="I98" t="s">
        <v>473</v>
      </c>
      <c r="J98" t="s">
        <v>473</v>
      </c>
      <c r="K98" s="87">
        <v>1</v>
      </c>
      <c r="L98" s="87">
        <v>3.4</v>
      </c>
      <c r="M98" s="87">
        <v>6.9</v>
      </c>
      <c r="N98" s="87">
        <v>13.7</v>
      </c>
      <c r="O98" t="s">
        <v>473</v>
      </c>
      <c r="P98">
        <v>34.9</v>
      </c>
      <c r="Q98">
        <v>37.5</v>
      </c>
      <c r="R98">
        <v>41.1</v>
      </c>
      <c r="S98">
        <v>44.5</v>
      </c>
      <c r="T98">
        <v>53</v>
      </c>
      <c r="U98" t="s">
        <v>473</v>
      </c>
      <c r="V98" t="s">
        <v>473</v>
      </c>
      <c r="W98" t="s">
        <v>473</v>
      </c>
      <c r="X98" t="s">
        <v>473</v>
      </c>
      <c r="Y98" t="s">
        <v>473</v>
      </c>
      <c r="Z98" t="s">
        <v>473</v>
      </c>
      <c r="AA98" t="s">
        <v>473</v>
      </c>
      <c r="AB98" t="s">
        <v>473</v>
      </c>
      <c r="AC98" t="s">
        <v>473</v>
      </c>
      <c r="AD98" s="109" t="s">
        <v>473</v>
      </c>
    </row>
    <row r="99" spans="1:4" ht="12">
      <c r="A99" s="3" t="s">
        <v>197</v>
      </c>
      <c r="B99" s="1"/>
      <c r="C99" s="1"/>
      <c r="D99" s="98"/>
    </row>
    <row r="100" spans="1:30" ht="15">
      <c r="A100" s="1" t="s">
        <v>380</v>
      </c>
      <c r="B100" s="1" t="s">
        <v>268</v>
      </c>
      <c r="C100" s="1" t="s">
        <v>207</v>
      </c>
      <c r="D100" s="107">
        <v>48</v>
      </c>
      <c r="E100">
        <v>359</v>
      </c>
      <c r="F100">
        <v>363</v>
      </c>
      <c r="G100">
        <v>419</v>
      </c>
      <c r="H100">
        <v>424</v>
      </c>
      <c r="I100">
        <v>410</v>
      </c>
      <c r="J100">
        <v>378</v>
      </c>
      <c r="K100">
        <v>400</v>
      </c>
      <c r="L100">
        <v>405</v>
      </c>
      <c r="M100">
        <v>463</v>
      </c>
      <c r="N100">
        <v>548</v>
      </c>
      <c r="O100">
        <v>492</v>
      </c>
      <c r="P100">
        <v>438</v>
      </c>
      <c r="Q100">
        <v>421</v>
      </c>
      <c r="R100">
        <v>390</v>
      </c>
      <c r="S100">
        <v>405</v>
      </c>
      <c r="T100">
        <v>530</v>
      </c>
      <c r="U100">
        <v>308</v>
      </c>
      <c r="V100">
        <v>449</v>
      </c>
      <c r="W100">
        <v>472</v>
      </c>
      <c r="X100">
        <v>492</v>
      </c>
      <c r="Y100">
        <v>520</v>
      </c>
      <c r="Z100">
        <v>505</v>
      </c>
      <c r="AA100">
        <v>542</v>
      </c>
      <c r="AB100">
        <v>516</v>
      </c>
      <c r="AC100">
        <v>513</v>
      </c>
      <c r="AD100" s="109">
        <v>516</v>
      </c>
    </row>
    <row r="101" spans="1:30" ht="15">
      <c r="A101" s="1" t="s">
        <v>381</v>
      </c>
      <c r="B101" s="1" t="s">
        <v>350</v>
      </c>
      <c r="C101" s="1" t="s">
        <v>317</v>
      </c>
      <c r="D101" s="98"/>
      <c r="E101" s="84">
        <v>2.5</v>
      </c>
      <c r="F101" s="84">
        <v>4.8</v>
      </c>
      <c r="G101" s="84">
        <v>12.4</v>
      </c>
      <c r="H101" s="84">
        <v>31.1</v>
      </c>
      <c r="I101" s="84">
        <v>78.9</v>
      </c>
      <c r="J101" s="84">
        <v>120</v>
      </c>
      <c r="K101" s="84">
        <v>273</v>
      </c>
      <c r="L101">
        <v>302</v>
      </c>
      <c r="M101">
        <v>298</v>
      </c>
      <c r="N101">
        <v>305</v>
      </c>
      <c r="O101">
        <v>312</v>
      </c>
      <c r="P101">
        <v>336</v>
      </c>
      <c r="Q101">
        <v>309</v>
      </c>
      <c r="R101">
        <v>277</v>
      </c>
      <c r="S101">
        <v>265</v>
      </c>
      <c r="T101">
        <v>270</v>
      </c>
      <c r="U101">
        <v>272</v>
      </c>
      <c r="V101">
        <v>296</v>
      </c>
      <c r="W101">
        <v>389</v>
      </c>
      <c r="X101">
        <v>383</v>
      </c>
      <c r="Y101">
        <v>501</v>
      </c>
      <c r="Z101">
        <v>977</v>
      </c>
      <c r="AA101">
        <v>746</v>
      </c>
      <c r="AB101">
        <v>826</v>
      </c>
      <c r="AC101">
        <v>876</v>
      </c>
      <c r="AD101" s="109">
        <v>981</v>
      </c>
    </row>
    <row r="102" spans="1:30" ht="15">
      <c r="A102" s="1" t="s">
        <v>351</v>
      </c>
      <c r="B102" s="1" t="s">
        <v>352</v>
      </c>
      <c r="C102" s="1" t="s">
        <v>317</v>
      </c>
      <c r="D102" s="107">
        <v>49</v>
      </c>
      <c r="E102" t="s">
        <v>473</v>
      </c>
      <c r="F102" s="84">
        <v>44</v>
      </c>
      <c r="G102" s="84">
        <v>49</v>
      </c>
      <c r="H102" s="84">
        <v>53.3</v>
      </c>
      <c r="I102" s="84">
        <v>68.9</v>
      </c>
      <c r="J102" s="84">
        <v>73.2</v>
      </c>
      <c r="K102" s="84">
        <v>86.9</v>
      </c>
      <c r="L102" s="84">
        <v>105</v>
      </c>
      <c r="M102" s="84">
        <v>125</v>
      </c>
      <c r="N102" s="84">
        <v>133</v>
      </c>
      <c r="O102" s="84">
        <v>150</v>
      </c>
      <c r="P102" s="84">
        <v>170</v>
      </c>
      <c r="Q102" s="84">
        <v>184</v>
      </c>
      <c r="R102" s="84">
        <v>227</v>
      </c>
      <c r="S102" s="84">
        <v>262</v>
      </c>
      <c r="T102" s="84">
        <v>288</v>
      </c>
      <c r="U102" s="110">
        <v>331</v>
      </c>
      <c r="V102" s="110">
        <v>379</v>
      </c>
      <c r="W102" s="110">
        <v>452</v>
      </c>
      <c r="X102" s="110">
        <v>546</v>
      </c>
      <c r="Y102" s="110">
        <v>637</v>
      </c>
      <c r="Z102" s="110">
        <v>764</v>
      </c>
      <c r="AA102" s="110">
        <v>835</v>
      </c>
      <c r="AB102" s="110">
        <v>952</v>
      </c>
      <c r="AC102" s="110">
        <v>1059</v>
      </c>
      <c r="AD102" s="110">
        <v>1168</v>
      </c>
    </row>
    <row r="103" spans="1:30" ht="15">
      <c r="A103" s="1" t="s">
        <v>347</v>
      </c>
      <c r="B103" s="1" t="s">
        <v>348</v>
      </c>
      <c r="C103" s="1" t="s">
        <v>207</v>
      </c>
      <c r="D103" s="107">
        <v>50</v>
      </c>
      <c r="E103" s="84">
        <v>1427</v>
      </c>
      <c r="F103" s="84">
        <v>1574</v>
      </c>
      <c r="G103" s="84">
        <v>1919</v>
      </c>
      <c r="H103" s="84">
        <v>2079</v>
      </c>
      <c r="I103" s="84">
        <v>2455</v>
      </c>
      <c r="J103" s="84">
        <v>2496</v>
      </c>
      <c r="K103" s="84">
        <v>3143</v>
      </c>
      <c r="L103" s="84">
        <v>3531</v>
      </c>
      <c r="M103" s="84">
        <v>4196</v>
      </c>
      <c r="N103" s="84">
        <v>4780</v>
      </c>
      <c r="O103" s="84">
        <v>6598</v>
      </c>
      <c r="P103" s="84">
        <v>6319</v>
      </c>
      <c r="Q103" t="s">
        <v>473</v>
      </c>
      <c r="R103" s="84">
        <v>7864</v>
      </c>
      <c r="S103" s="84">
        <v>14308</v>
      </c>
      <c r="T103" s="84">
        <v>19876</v>
      </c>
      <c r="U103" s="110">
        <v>21712</v>
      </c>
      <c r="V103">
        <v>20829</v>
      </c>
      <c r="W103">
        <v>23923</v>
      </c>
      <c r="X103">
        <v>30611</v>
      </c>
      <c r="Y103">
        <v>31349</v>
      </c>
      <c r="Z103">
        <v>34333</v>
      </c>
      <c r="AA103">
        <v>42392</v>
      </c>
      <c r="AB103">
        <v>51202</v>
      </c>
      <c r="AC103">
        <v>72936</v>
      </c>
      <c r="AD103" s="109">
        <v>81964</v>
      </c>
    </row>
    <row r="104" spans="1:30" ht="15">
      <c r="A104" s="1" t="s">
        <v>349</v>
      </c>
      <c r="B104" s="1" t="s">
        <v>200</v>
      </c>
      <c r="C104" s="1" t="s">
        <v>204</v>
      </c>
      <c r="D104" s="107" t="s">
        <v>43</v>
      </c>
      <c r="E104">
        <v>3312</v>
      </c>
      <c r="F104">
        <v>3455</v>
      </c>
      <c r="G104">
        <v>3670</v>
      </c>
      <c r="H104">
        <v>3922</v>
      </c>
      <c r="I104">
        <v>4253</v>
      </c>
      <c r="J104">
        <v>4441</v>
      </c>
      <c r="K104">
        <v>4589</v>
      </c>
      <c r="L104">
        <v>4602</v>
      </c>
      <c r="M104">
        <v>4638</v>
      </c>
      <c r="N104">
        <v>4719</v>
      </c>
      <c r="O104">
        <v>4815</v>
      </c>
      <c r="P104">
        <v>4950</v>
      </c>
      <c r="Q104">
        <v>4956</v>
      </c>
      <c r="R104">
        <v>4897</v>
      </c>
      <c r="S104">
        <v>4907</v>
      </c>
      <c r="T104">
        <v>4969</v>
      </c>
      <c r="U104">
        <v>4920</v>
      </c>
      <c r="V104">
        <v>4928</v>
      </c>
      <c r="W104">
        <v>4898</v>
      </c>
      <c r="X104">
        <v>4878</v>
      </c>
      <c r="Y104">
        <v>4818</v>
      </c>
      <c r="Z104">
        <v>4815</v>
      </c>
      <c r="AA104">
        <v>4691</v>
      </c>
      <c r="AB104">
        <v>4869</v>
      </c>
      <c r="AC104">
        <v>4714</v>
      </c>
      <c r="AD104" s="109">
        <v>4754</v>
      </c>
    </row>
    <row r="105" spans="1:30" ht="15">
      <c r="A105" s="1" t="s">
        <v>201</v>
      </c>
      <c r="B105" s="1" t="s">
        <v>80</v>
      </c>
      <c r="C105" s="1" t="s">
        <v>317</v>
      </c>
      <c r="D105" s="107">
        <v>52</v>
      </c>
      <c r="E105" s="87">
        <v>3.9</v>
      </c>
      <c r="F105" s="87">
        <v>4</v>
      </c>
      <c r="G105" s="87">
        <v>4.3</v>
      </c>
      <c r="H105" s="87">
        <v>4.5</v>
      </c>
      <c r="I105" s="87">
        <v>4.5</v>
      </c>
      <c r="J105" s="87">
        <v>4.6</v>
      </c>
      <c r="K105" s="87">
        <v>4.7</v>
      </c>
      <c r="L105" s="87" t="s">
        <v>473</v>
      </c>
      <c r="M105" s="87">
        <v>3</v>
      </c>
      <c r="N105" s="87" t="s">
        <v>473</v>
      </c>
      <c r="O105" s="87">
        <v>2.9</v>
      </c>
      <c r="P105" s="87">
        <v>2.9</v>
      </c>
      <c r="Q105" s="87">
        <v>3</v>
      </c>
      <c r="R105" s="87">
        <v>3.2</v>
      </c>
      <c r="S105" s="87">
        <v>3.3</v>
      </c>
      <c r="T105" s="87">
        <v>50.8</v>
      </c>
      <c r="U105" s="111">
        <v>54.4</v>
      </c>
      <c r="V105" s="111">
        <v>64.5</v>
      </c>
      <c r="W105" s="111">
        <v>67.1</v>
      </c>
      <c r="X105" s="111">
        <v>68.5</v>
      </c>
      <c r="Y105" s="111">
        <v>71.3</v>
      </c>
      <c r="Z105" s="111">
        <v>76.3</v>
      </c>
      <c r="AA105" s="111">
        <v>82.6</v>
      </c>
      <c r="AB105" s="111">
        <v>89.8</v>
      </c>
      <c r="AC105" s="111">
        <v>99.1</v>
      </c>
      <c r="AD105" s="111">
        <v>106</v>
      </c>
    </row>
    <row r="106" spans="1:30" ht="15">
      <c r="A106" s="1" t="s">
        <v>195</v>
      </c>
      <c r="B106" s="1" t="s">
        <v>335</v>
      </c>
      <c r="C106" s="1" t="s">
        <v>317</v>
      </c>
      <c r="D106" s="107">
        <v>53</v>
      </c>
      <c r="E106" s="84">
        <v>5952</v>
      </c>
      <c r="F106" s="84">
        <v>6485</v>
      </c>
      <c r="G106" s="84">
        <v>7156</v>
      </c>
      <c r="H106" s="84">
        <v>8061</v>
      </c>
      <c r="I106" s="84">
        <v>9067</v>
      </c>
      <c r="J106" s="84">
        <v>9935</v>
      </c>
      <c r="K106" s="84">
        <v>10863</v>
      </c>
      <c r="L106" s="84">
        <v>11940</v>
      </c>
      <c r="M106" s="84">
        <v>13200</v>
      </c>
      <c r="N106" s="84">
        <v>14125</v>
      </c>
      <c r="O106" s="84">
        <v>14656</v>
      </c>
      <c r="P106" s="84">
        <v>14379</v>
      </c>
      <c r="Q106" s="84">
        <v>15609</v>
      </c>
      <c r="R106" s="84">
        <v>16708</v>
      </c>
      <c r="S106" s="84">
        <v>17643</v>
      </c>
      <c r="T106" s="84">
        <v>18884</v>
      </c>
      <c r="U106" s="110">
        <v>20421</v>
      </c>
      <c r="V106">
        <v>22694</v>
      </c>
      <c r="W106">
        <v>24039</v>
      </c>
      <c r="X106">
        <v>25765</v>
      </c>
      <c r="Y106">
        <v>28733</v>
      </c>
      <c r="Z106">
        <v>31168</v>
      </c>
      <c r="AA106">
        <v>31876</v>
      </c>
      <c r="AB106">
        <v>34229</v>
      </c>
      <c r="AC106">
        <v>35665</v>
      </c>
      <c r="AD106" s="109">
        <v>37159</v>
      </c>
    </row>
    <row r="107" spans="1:30" ht="15">
      <c r="A107" s="1" t="s">
        <v>141</v>
      </c>
      <c r="B107" s="1" t="s">
        <v>254</v>
      </c>
      <c r="C107" s="1" t="s">
        <v>317</v>
      </c>
      <c r="D107" s="98"/>
      <c r="E107" t="s">
        <v>473</v>
      </c>
      <c r="F107" t="s">
        <v>473</v>
      </c>
      <c r="G107" t="s">
        <v>473</v>
      </c>
      <c r="H107" t="s">
        <v>473</v>
      </c>
      <c r="I107" s="87">
        <v>72.5</v>
      </c>
      <c r="J107" s="87">
        <v>75.5</v>
      </c>
      <c r="K107" s="87">
        <v>81.9</v>
      </c>
      <c r="L107" s="87">
        <v>87.6</v>
      </c>
      <c r="M107" s="87">
        <v>71</v>
      </c>
      <c r="N107" s="87">
        <v>76</v>
      </c>
      <c r="O107" s="87">
        <v>110</v>
      </c>
      <c r="P107" s="87">
        <v>110</v>
      </c>
      <c r="Q107" s="87">
        <v>107</v>
      </c>
      <c r="R107" s="87">
        <v>112</v>
      </c>
      <c r="S107" s="87">
        <v>115</v>
      </c>
      <c r="T107" s="87">
        <v>115</v>
      </c>
      <c r="U107" s="111">
        <v>121</v>
      </c>
      <c r="V107" s="111">
        <v>125</v>
      </c>
      <c r="W107" s="111">
        <v>135</v>
      </c>
      <c r="X107" s="111">
        <v>140</v>
      </c>
      <c r="Y107" s="111">
        <v>150</v>
      </c>
      <c r="Z107" s="111">
        <v>119</v>
      </c>
      <c r="AA107" s="111">
        <v>134</v>
      </c>
      <c r="AB107" s="111">
        <v>150</v>
      </c>
      <c r="AC107" s="87">
        <v>160</v>
      </c>
      <c r="AD107" s="109" t="s">
        <v>473</v>
      </c>
    </row>
    <row r="108" spans="1:30" ht="15">
      <c r="A108" s="1" t="s">
        <v>255</v>
      </c>
      <c r="B108" s="1" t="s">
        <v>263</v>
      </c>
      <c r="C108" s="1" t="s">
        <v>317</v>
      </c>
      <c r="D108" s="98"/>
      <c r="E108">
        <v>2241</v>
      </c>
      <c r="F108">
        <v>2761</v>
      </c>
      <c r="G108">
        <v>3043</v>
      </c>
      <c r="H108">
        <v>4323</v>
      </c>
      <c r="I108">
        <v>4500</v>
      </c>
      <c r="J108">
        <v>4951</v>
      </c>
      <c r="K108">
        <v>5565</v>
      </c>
      <c r="L108">
        <v>6121</v>
      </c>
      <c r="M108">
        <v>6091</v>
      </c>
      <c r="N108">
        <v>5877</v>
      </c>
      <c r="O108">
        <v>4547</v>
      </c>
      <c r="P108">
        <v>6321</v>
      </c>
      <c r="Q108">
        <v>5826</v>
      </c>
      <c r="R108">
        <v>7351</v>
      </c>
      <c r="S108">
        <v>8504</v>
      </c>
      <c r="T108">
        <v>10950</v>
      </c>
      <c r="U108">
        <v>10728</v>
      </c>
      <c r="V108">
        <v>11817</v>
      </c>
      <c r="W108">
        <v>11981</v>
      </c>
      <c r="X108">
        <v>13649</v>
      </c>
      <c r="Y108">
        <v>14717</v>
      </c>
      <c r="Z108">
        <v>13974</v>
      </c>
      <c r="AA108">
        <v>12415</v>
      </c>
      <c r="AB108">
        <v>14709</v>
      </c>
      <c r="AC108">
        <v>14508</v>
      </c>
      <c r="AD108" s="109">
        <v>15257</v>
      </c>
    </row>
    <row r="109" spans="1:30" ht="15">
      <c r="A109" s="1" t="s">
        <v>264</v>
      </c>
      <c r="B109" s="1" t="s">
        <v>265</v>
      </c>
      <c r="C109" s="1" t="s">
        <v>317</v>
      </c>
      <c r="D109" s="98"/>
      <c r="E109">
        <v>900</v>
      </c>
      <c r="F109">
        <v>850</v>
      </c>
      <c r="G109">
        <v>592</v>
      </c>
      <c r="H109">
        <v>888</v>
      </c>
      <c r="I109">
        <v>1184</v>
      </c>
      <c r="J109">
        <v>4147</v>
      </c>
      <c r="K109">
        <v>6766</v>
      </c>
      <c r="L109">
        <v>9547</v>
      </c>
      <c r="M109">
        <v>11850</v>
      </c>
      <c r="N109">
        <v>14767</v>
      </c>
      <c r="O109">
        <v>16750</v>
      </c>
      <c r="P109">
        <v>18416</v>
      </c>
      <c r="Q109">
        <v>26126</v>
      </c>
      <c r="R109">
        <v>25384</v>
      </c>
      <c r="S109">
        <v>28071</v>
      </c>
      <c r="T109">
        <v>27899</v>
      </c>
      <c r="U109">
        <v>32891</v>
      </c>
      <c r="V109">
        <v>35914</v>
      </c>
      <c r="W109">
        <v>46232</v>
      </c>
      <c r="X109">
        <v>66200</v>
      </c>
      <c r="Y109">
        <v>77817</v>
      </c>
      <c r="Z109">
        <v>54110</v>
      </c>
      <c r="AA109">
        <v>74443</v>
      </c>
      <c r="AB109">
        <v>110300</v>
      </c>
      <c r="AC109">
        <v>155499</v>
      </c>
      <c r="AD109" s="109" t="s">
        <v>473</v>
      </c>
    </row>
    <row r="110" spans="1:30" ht="15">
      <c r="A110" s="1" t="s">
        <v>266</v>
      </c>
      <c r="B110" s="1" t="s">
        <v>267</v>
      </c>
      <c r="C110" s="1" t="s">
        <v>204</v>
      </c>
      <c r="D110" s="107">
        <v>54</v>
      </c>
      <c r="E110">
        <v>1.8</v>
      </c>
      <c r="F110">
        <v>4.3</v>
      </c>
      <c r="G110">
        <v>5.4</v>
      </c>
      <c r="H110">
        <v>6.1</v>
      </c>
      <c r="I110">
        <v>9.1</v>
      </c>
      <c r="J110">
        <v>13.9</v>
      </c>
      <c r="K110">
        <v>17.7</v>
      </c>
      <c r="L110">
        <v>23.8</v>
      </c>
      <c r="M110">
        <v>29</v>
      </c>
      <c r="N110">
        <v>30.1</v>
      </c>
      <c r="O110">
        <v>39.6</v>
      </c>
      <c r="P110">
        <v>45</v>
      </c>
      <c r="Q110">
        <v>63.5</v>
      </c>
      <c r="R110">
        <v>64</v>
      </c>
      <c r="S110">
        <v>76.1</v>
      </c>
      <c r="T110">
        <v>173</v>
      </c>
      <c r="U110">
        <v>174</v>
      </c>
      <c r="V110">
        <v>198</v>
      </c>
      <c r="W110" t="s">
        <v>473</v>
      </c>
      <c r="X110" t="s">
        <v>473</v>
      </c>
      <c r="Y110" t="s">
        <v>473</v>
      </c>
      <c r="Z110" t="s">
        <v>473</v>
      </c>
      <c r="AA110" t="s">
        <v>473</v>
      </c>
      <c r="AB110">
        <v>1297</v>
      </c>
      <c r="AC110">
        <v>2104</v>
      </c>
      <c r="AD110" s="109">
        <v>2051</v>
      </c>
    </row>
    <row r="111" spans="1:30" ht="15">
      <c r="A111" s="1" t="s">
        <v>190</v>
      </c>
      <c r="B111" s="1" t="s">
        <v>144</v>
      </c>
      <c r="C111" s="1" t="s">
        <v>317</v>
      </c>
      <c r="D111" s="107">
        <v>55</v>
      </c>
      <c r="E111" s="84">
        <v>19651</v>
      </c>
      <c r="F111" s="84">
        <v>20757</v>
      </c>
      <c r="G111" s="84">
        <v>23131</v>
      </c>
      <c r="H111" s="84">
        <v>25094</v>
      </c>
      <c r="I111" s="84">
        <v>27524</v>
      </c>
      <c r="J111" s="84">
        <v>31812</v>
      </c>
      <c r="K111" s="84">
        <v>36778</v>
      </c>
      <c r="L111" s="84">
        <v>43725</v>
      </c>
      <c r="M111" s="84">
        <v>49268</v>
      </c>
      <c r="N111" s="84">
        <v>46459</v>
      </c>
      <c r="O111" s="84">
        <v>50117</v>
      </c>
      <c r="P111" s="84">
        <v>52419</v>
      </c>
      <c r="Q111" s="84">
        <v>57586</v>
      </c>
      <c r="R111" s="84">
        <v>57219</v>
      </c>
      <c r="S111" s="84">
        <v>61879</v>
      </c>
      <c r="T111">
        <v>70534</v>
      </c>
      <c r="U111" s="110">
        <v>69670</v>
      </c>
      <c r="V111">
        <v>75616</v>
      </c>
      <c r="W111">
        <v>82476</v>
      </c>
      <c r="X111">
        <v>92960</v>
      </c>
      <c r="Y111">
        <v>100654</v>
      </c>
      <c r="Z111">
        <v>100880</v>
      </c>
      <c r="AA111">
        <v>109986</v>
      </c>
      <c r="AB111">
        <v>117010</v>
      </c>
      <c r="AC111">
        <v>122408</v>
      </c>
      <c r="AD111" s="110">
        <v>147373</v>
      </c>
    </row>
    <row r="112" spans="1:30" ht="15">
      <c r="A112" s="1" t="s">
        <v>110</v>
      </c>
      <c r="B112" s="1" t="s">
        <v>268</v>
      </c>
      <c r="C112" s="1" t="s">
        <v>204</v>
      </c>
      <c r="D112" s="98"/>
      <c r="E112">
        <v>2492</v>
      </c>
      <c r="F112">
        <v>2837</v>
      </c>
      <c r="G112">
        <v>3409</v>
      </c>
      <c r="H112">
        <v>3523</v>
      </c>
      <c r="I112">
        <v>3891</v>
      </c>
      <c r="J112">
        <v>4049</v>
      </c>
      <c r="K112">
        <v>4347</v>
      </c>
      <c r="L112">
        <v>5492</v>
      </c>
      <c r="M112">
        <v>5878</v>
      </c>
      <c r="N112">
        <v>6865</v>
      </c>
      <c r="O112">
        <v>7678</v>
      </c>
      <c r="P112">
        <v>7595</v>
      </c>
      <c r="Q112">
        <v>7423</v>
      </c>
      <c r="R112">
        <v>7820</v>
      </c>
      <c r="S112">
        <v>8204</v>
      </c>
      <c r="T112">
        <v>8238</v>
      </c>
      <c r="U112">
        <v>8620</v>
      </c>
      <c r="V112">
        <v>9252</v>
      </c>
      <c r="W112">
        <v>9268</v>
      </c>
      <c r="X112">
        <v>10009</v>
      </c>
      <c r="Y112">
        <v>10726</v>
      </c>
      <c r="Z112">
        <v>11043</v>
      </c>
      <c r="AA112">
        <v>11061</v>
      </c>
      <c r="AB112">
        <v>11276</v>
      </c>
      <c r="AC112">
        <v>11829</v>
      </c>
      <c r="AD112" s="109">
        <v>12335</v>
      </c>
    </row>
    <row r="113" spans="1:30" ht="15">
      <c r="A113" s="1" t="s">
        <v>111</v>
      </c>
      <c r="B113" s="1" t="s">
        <v>282</v>
      </c>
      <c r="C113" s="1" t="s">
        <v>317</v>
      </c>
      <c r="D113" s="98"/>
      <c r="E113" s="84">
        <v>201</v>
      </c>
      <c r="F113" s="84">
        <v>225</v>
      </c>
      <c r="G113" s="84">
        <v>243</v>
      </c>
      <c r="H113" s="84">
        <v>256</v>
      </c>
      <c r="I113" s="84">
        <v>271</v>
      </c>
      <c r="J113" s="84">
        <v>344</v>
      </c>
      <c r="K113">
        <v>289</v>
      </c>
      <c r="L113">
        <v>319</v>
      </c>
      <c r="M113">
        <v>327</v>
      </c>
      <c r="N113">
        <v>322</v>
      </c>
      <c r="O113">
        <v>295</v>
      </c>
      <c r="P113">
        <v>309</v>
      </c>
      <c r="Q113">
        <v>275</v>
      </c>
      <c r="R113">
        <v>270</v>
      </c>
      <c r="S113">
        <v>260</v>
      </c>
      <c r="T113">
        <v>257</v>
      </c>
      <c r="U113">
        <v>262</v>
      </c>
      <c r="V113">
        <v>258</v>
      </c>
      <c r="W113">
        <v>249</v>
      </c>
      <c r="X113">
        <v>268</v>
      </c>
      <c r="Y113">
        <v>282</v>
      </c>
      <c r="Z113">
        <v>302</v>
      </c>
      <c r="AA113">
        <v>288</v>
      </c>
      <c r="AB113">
        <v>295</v>
      </c>
      <c r="AC113">
        <v>317</v>
      </c>
      <c r="AD113" s="109">
        <v>313</v>
      </c>
    </row>
    <row r="114" spans="1:30" ht="15">
      <c r="A114" s="1" t="s">
        <v>283</v>
      </c>
      <c r="B114" s="1" t="s">
        <v>188</v>
      </c>
      <c r="C114" s="1" t="s">
        <v>317</v>
      </c>
      <c r="D114" s="98"/>
      <c r="E114" s="85">
        <v>44.749</v>
      </c>
      <c r="F114" s="85">
        <v>48.485</v>
      </c>
      <c r="G114" s="85">
        <v>58.208</v>
      </c>
      <c r="H114" s="85">
        <v>62.94</v>
      </c>
      <c r="I114" s="85">
        <v>75.09</v>
      </c>
      <c r="J114" s="85">
        <v>76.667</v>
      </c>
      <c r="K114" s="85">
        <v>87.411</v>
      </c>
      <c r="L114" s="85">
        <v>95.978</v>
      </c>
      <c r="M114" s="90">
        <v>101.592</v>
      </c>
      <c r="N114" s="85">
        <v>99.516</v>
      </c>
      <c r="O114" s="85">
        <v>87.313</v>
      </c>
      <c r="P114" s="85">
        <v>75.833</v>
      </c>
      <c r="Q114" s="85">
        <v>72.244</v>
      </c>
      <c r="R114" s="48">
        <v>76.446</v>
      </c>
      <c r="S114" s="48">
        <v>77.207</v>
      </c>
      <c r="T114" s="48">
        <v>79.923</v>
      </c>
      <c r="U114">
        <v>74.1</v>
      </c>
      <c r="V114">
        <v>78.1</v>
      </c>
      <c r="W114">
        <v>85.2</v>
      </c>
      <c r="X114">
        <v>115</v>
      </c>
      <c r="Y114">
        <v>142</v>
      </c>
      <c r="Z114">
        <v>168</v>
      </c>
      <c r="AA114">
        <v>154</v>
      </c>
      <c r="AB114">
        <v>168</v>
      </c>
      <c r="AC114">
        <v>167</v>
      </c>
      <c r="AD114" s="109">
        <v>180</v>
      </c>
    </row>
    <row r="115" spans="1:30" ht="15">
      <c r="A115" s="1" t="s">
        <v>362</v>
      </c>
      <c r="B115" s="1" t="s">
        <v>189</v>
      </c>
      <c r="C115" s="1" t="s">
        <v>207</v>
      </c>
      <c r="D115" s="107">
        <v>56</v>
      </c>
      <c r="E115" t="s">
        <v>404</v>
      </c>
      <c r="F115" t="s">
        <v>404</v>
      </c>
      <c r="G115" t="s">
        <v>404</v>
      </c>
      <c r="H115" t="s">
        <v>404</v>
      </c>
      <c r="I115" t="s">
        <v>404</v>
      </c>
      <c r="J115" t="s">
        <v>404</v>
      </c>
      <c r="K115" t="s">
        <v>404</v>
      </c>
      <c r="L115" t="s">
        <v>404</v>
      </c>
      <c r="M115" t="s">
        <v>404</v>
      </c>
      <c r="N115" t="s">
        <v>404</v>
      </c>
      <c r="O115" t="s">
        <v>404</v>
      </c>
      <c r="P115" t="s">
        <v>404</v>
      </c>
      <c r="Q115" t="s">
        <v>404</v>
      </c>
      <c r="R115" t="s">
        <v>404</v>
      </c>
      <c r="S115" t="s">
        <v>473</v>
      </c>
      <c r="T115" t="s">
        <v>473</v>
      </c>
      <c r="U115">
        <v>6.6</v>
      </c>
      <c r="V115">
        <v>9.8</v>
      </c>
      <c r="W115">
        <v>24.4</v>
      </c>
      <c r="X115" s="110">
        <v>11.5</v>
      </c>
      <c r="Y115">
        <v>23.7</v>
      </c>
      <c r="Z115">
        <v>36.5</v>
      </c>
      <c r="AA115">
        <v>26.4</v>
      </c>
      <c r="AB115">
        <v>20.5</v>
      </c>
      <c r="AC115">
        <v>29.8</v>
      </c>
      <c r="AD115" s="109">
        <v>29.2</v>
      </c>
    </row>
    <row r="116" spans="1:30" ht="15">
      <c r="A116" s="1" t="s">
        <v>284</v>
      </c>
      <c r="B116" s="1" t="s">
        <v>209</v>
      </c>
      <c r="C116" s="1" t="s">
        <v>317</v>
      </c>
      <c r="D116" s="107">
        <v>57</v>
      </c>
      <c r="E116">
        <v>792</v>
      </c>
      <c r="F116">
        <v>2047</v>
      </c>
      <c r="G116">
        <v>3319</v>
      </c>
      <c r="H116">
        <v>4292</v>
      </c>
      <c r="I116">
        <v>3730</v>
      </c>
      <c r="J116">
        <v>3168</v>
      </c>
      <c r="K116">
        <v>4730</v>
      </c>
      <c r="L116" t="s">
        <v>473</v>
      </c>
      <c r="M116" t="s">
        <v>473</v>
      </c>
      <c r="N116" t="s">
        <v>473</v>
      </c>
      <c r="O116" t="s">
        <v>473</v>
      </c>
      <c r="P116" t="s">
        <v>473</v>
      </c>
      <c r="Q116" t="s">
        <v>473</v>
      </c>
      <c r="R116" t="s">
        <v>473</v>
      </c>
      <c r="S116" t="s">
        <v>473</v>
      </c>
      <c r="T116">
        <v>13058</v>
      </c>
      <c r="U116">
        <v>14409</v>
      </c>
      <c r="V116">
        <v>16278</v>
      </c>
      <c r="W116">
        <v>20577</v>
      </c>
      <c r="X116">
        <v>28735</v>
      </c>
      <c r="Y116">
        <v>34848</v>
      </c>
      <c r="Z116">
        <v>40981</v>
      </c>
      <c r="AA116">
        <v>49739</v>
      </c>
      <c r="AB116">
        <v>55100</v>
      </c>
      <c r="AC116" s="87">
        <v>70000</v>
      </c>
      <c r="AD116" s="111">
        <v>78024</v>
      </c>
    </row>
    <row r="117" spans="1:4" ht="12">
      <c r="A117" s="3" t="s">
        <v>242</v>
      </c>
      <c r="B117" s="1"/>
      <c r="C117" s="1"/>
      <c r="D117" s="98"/>
    </row>
    <row r="118" spans="1:30" ht="15">
      <c r="A118" s="1" t="s">
        <v>210</v>
      </c>
      <c r="B118" t="s">
        <v>457</v>
      </c>
      <c r="C118" s="1" t="s">
        <v>317</v>
      </c>
      <c r="D118" s="107">
        <v>58</v>
      </c>
      <c r="F118" t="s">
        <v>473</v>
      </c>
      <c r="G118" t="s">
        <v>473</v>
      </c>
      <c r="H118" t="s">
        <v>473</v>
      </c>
      <c r="I118" t="s">
        <v>473</v>
      </c>
      <c r="J118" t="s">
        <v>473</v>
      </c>
      <c r="K118" t="s">
        <v>473</v>
      </c>
      <c r="L118" t="s">
        <v>473</v>
      </c>
      <c r="M118" t="s">
        <v>473</v>
      </c>
      <c r="N118" t="s">
        <v>473</v>
      </c>
      <c r="O118" t="s">
        <v>473</v>
      </c>
      <c r="P118" t="s">
        <v>473</v>
      </c>
      <c r="Q118" t="s">
        <v>473</v>
      </c>
      <c r="R118" t="s">
        <v>473</v>
      </c>
      <c r="S118" t="s">
        <v>473</v>
      </c>
      <c r="T118" s="84">
        <v>5622</v>
      </c>
      <c r="U118" s="110">
        <v>5404</v>
      </c>
      <c r="V118">
        <v>5544</v>
      </c>
      <c r="W118">
        <v>6358</v>
      </c>
      <c r="X118">
        <v>11506</v>
      </c>
      <c r="Y118">
        <v>11471</v>
      </c>
      <c r="Z118">
        <v>12783</v>
      </c>
      <c r="AA118">
        <v>29571</v>
      </c>
      <c r="AB118">
        <v>43273</v>
      </c>
      <c r="AC118">
        <v>36565</v>
      </c>
      <c r="AD118" s="109">
        <v>78604</v>
      </c>
    </row>
    <row r="119" spans="1:30" ht="15">
      <c r="A119" s="1" t="s">
        <v>215</v>
      </c>
      <c r="B119" t="s">
        <v>75</v>
      </c>
      <c r="C119" s="1" t="s">
        <v>206</v>
      </c>
      <c r="D119" s="98"/>
      <c r="E119" s="48">
        <v>10.045</v>
      </c>
      <c r="F119" s="48">
        <v>11.08</v>
      </c>
      <c r="G119" s="48">
        <v>11.205</v>
      </c>
      <c r="H119" s="48">
        <v>12.937</v>
      </c>
      <c r="I119" s="48">
        <v>15.855</v>
      </c>
      <c r="J119" s="48">
        <v>16.355</v>
      </c>
      <c r="K119" s="48">
        <v>21.687</v>
      </c>
      <c r="L119" s="48">
        <v>21.477</v>
      </c>
      <c r="M119" s="48">
        <v>24.674</v>
      </c>
      <c r="N119" s="48">
        <v>27.052</v>
      </c>
      <c r="O119" s="48">
        <v>29.82</v>
      </c>
      <c r="P119" s="48">
        <v>32.734</v>
      </c>
      <c r="Q119" s="48">
        <v>34.02</v>
      </c>
      <c r="R119" s="48">
        <v>34.02</v>
      </c>
      <c r="S119" s="48">
        <v>34.19</v>
      </c>
      <c r="T119" s="48">
        <v>38.11</v>
      </c>
      <c r="U119" s="48">
        <v>41.15</v>
      </c>
      <c r="V119" s="48">
        <v>44.86</v>
      </c>
      <c r="W119" s="48">
        <v>53.98</v>
      </c>
      <c r="X119" s="48">
        <v>59.51</v>
      </c>
      <c r="Y119" s="48">
        <v>62.6</v>
      </c>
      <c r="Z119" s="48">
        <v>87.59</v>
      </c>
      <c r="AA119" s="23">
        <v>109.17</v>
      </c>
      <c r="AB119" s="23">
        <v>124.82</v>
      </c>
      <c r="AC119" s="23">
        <v>137.17</v>
      </c>
      <c r="AD119" s="123">
        <v>146.86</v>
      </c>
    </row>
    <row r="120" spans="1:30" ht="15">
      <c r="A120" s="1" t="s">
        <v>279</v>
      </c>
      <c r="B120" t="s">
        <v>459</v>
      </c>
      <c r="C120" s="1" t="s">
        <v>204</v>
      </c>
      <c r="D120" s="107">
        <v>59</v>
      </c>
      <c r="E120">
        <v>162</v>
      </c>
      <c r="F120">
        <v>175</v>
      </c>
      <c r="G120">
        <v>188</v>
      </c>
      <c r="H120">
        <v>199</v>
      </c>
      <c r="I120">
        <v>213</v>
      </c>
      <c r="J120">
        <v>265</v>
      </c>
      <c r="K120">
        <v>283</v>
      </c>
      <c r="L120">
        <v>327</v>
      </c>
      <c r="M120">
        <v>359</v>
      </c>
      <c r="N120">
        <v>435</v>
      </c>
      <c r="O120">
        <v>511</v>
      </c>
      <c r="P120">
        <v>627</v>
      </c>
      <c r="Q120">
        <v>647</v>
      </c>
      <c r="R120">
        <v>703</v>
      </c>
      <c r="S120">
        <v>722</v>
      </c>
      <c r="T120">
        <v>774</v>
      </c>
      <c r="U120">
        <v>965</v>
      </c>
      <c r="V120">
        <v>1035</v>
      </c>
      <c r="W120">
        <v>1102</v>
      </c>
      <c r="X120">
        <v>1190</v>
      </c>
      <c r="Y120">
        <v>1518</v>
      </c>
      <c r="Z120">
        <v>1993</v>
      </c>
      <c r="AA120">
        <v>2146</v>
      </c>
      <c r="AB120">
        <v>2373</v>
      </c>
      <c r="AC120">
        <v>2573</v>
      </c>
      <c r="AD120" s="109">
        <v>2845</v>
      </c>
    </row>
    <row r="121" spans="1:30" ht="15">
      <c r="A121" s="1" t="s">
        <v>208</v>
      </c>
      <c r="B121" t="s">
        <v>460</v>
      </c>
      <c r="C121" s="1" t="s">
        <v>206</v>
      </c>
      <c r="D121" s="98" t="s">
        <v>286</v>
      </c>
      <c r="E121">
        <v>899</v>
      </c>
      <c r="F121">
        <v>1077</v>
      </c>
      <c r="G121">
        <v>1151</v>
      </c>
      <c r="H121">
        <v>1489</v>
      </c>
      <c r="I121">
        <v>1724</v>
      </c>
      <c r="J121">
        <v>1877</v>
      </c>
      <c r="K121">
        <v>2001</v>
      </c>
      <c r="L121">
        <v>2126</v>
      </c>
      <c r="M121">
        <v>2358</v>
      </c>
      <c r="N121">
        <v>2583</v>
      </c>
      <c r="O121">
        <v>2995</v>
      </c>
      <c r="P121">
        <v>3486</v>
      </c>
      <c r="Q121">
        <v>3817</v>
      </c>
      <c r="R121">
        <v>5882</v>
      </c>
      <c r="S121">
        <v>7420</v>
      </c>
      <c r="T121">
        <v>8255</v>
      </c>
      <c r="U121">
        <v>10996</v>
      </c>
      <c r="V121">
        <v>11745</v>
      </c>
      <c r="W121">
        <v>11136</v>
      </c>
      <c r="X121">
        <v>11389</v>
      </c>
      <c r="Y121">
        <v>14712</v>
      </c>
      <c r="Z121">
        <v>17811</v>
      </c>
      <c r="AA121">
        <v>19491</v>
      </c>
      <c r="AB121">
        <v>22629</v>
      </c>
      <c r="AC121">
        <v>20780</v>
      </c>
      <c r="AD121" s="109">
        <v>27576</v>
      </c>
    </row>
    <row r="122" spans="1:30" ht="15">
      <c r="A122" s="1" t="s">
        <v>276</v>
      </c>
      <c r="B122" t="s">
        <v>459</v>
      </c>
      <c r="C122" s="1" t="s">
        <v>206</v>
      </c>
      <c r="D122" s="107" t="s">
        <v>44</v>
      </c>
      <c r="E122" s="84">
        <v>49.3</v>
      </c>
      <c r="F122" s="84">
        <v>52.6</v>
      </c>
      <c r="G122" s="84">
        <v>64.6</v>
      </c>
      <c r="H122" s="84">
        <v>75.8</v>
      </c>
      <c r="I122" s="84">
        <v>87.5</v>
      </c>
      <c r="J122" s="84">
        <v>91.8</v>
      </c>
      <c r="K122" s="84">
        <v>105</v>
      </c>
      <c r="L122" s="84">
        <v>120</v>
      </c>
      <c r="M122" s="84">
        <v>127</v>
      </c>
      <c r="N122" s="84">
        <v>136</v>
      </c>
      <c r="O122" s="84">
        <v>143</v>
      </c>
      <c r="P122" s="84">
        <v>150</v>
      </c>
      <c r="Q122" s="84">
        <v>157</v>
      </c>
      <c r="R122" s="84">
        <v>182</v>
      </c>
      <c r="S122" s="84">
        <v>195</v>
      </c>
      <c r="T122" s="84">
        <v>220</v>
      </c>
      <c r="U122" s="84">
        <v>253</v>
      </c>
      <c r="V122" s="84">
        <v>293</v>
      </c>
      <c r="W122" s="84">
        <v>306</v>
      </c>
      <c r="X122">
        <v>343</v>
      </c>
      <c r="Y122">
        <v>393</v>
      </c>
      <c r="Z122">
        <v>469</v>
      </c>
      <c r="AA122">
        <v>549</v>
      </c>
      <c r="AB122" s="110">
        <v>652</v>
      </c>
      <c r="AC122">
        <v>745</v>
      </c>
      <c r="AD122" s="109">
        <v>808</v>
      </c>
    </row>
    <row r="123" spans="1:30" ht="15">
      <c r="A123" s="1" t="s">
        <v>277</v>
      </c>
      <c r="B123" t="s">
        <v>459</v>
      </c>
      <c r="C123" s="1" t="s">
        <v>317</v>
      </c>
      <c r="D123" s="107">
        <v>61</v>
      </c>
      <c r="E123" s="84">
        <v>5.3</v>
      </c>
      <c r="F123" s="84">
        <v>4.5</v>
      </c>
      <c r="G123" s="84">
        <v>7.5</v>
      </c>
      <c r="H123" s="84">
        <v>11.5</v>
      </c>
      <c r="I123" s="84">
        <v>14.3</v>
      </c>
      <c r="J123" s="84">
        <v>17.1</v>
      </c>
      <c r="K123" s="84">
        <v>21.6</v>
      </c>
      <c r="L123" s="84">
        <v>39.1</v>
      </c>
      <c r="M123" s="84">
        <v>42.4</v>
      </c>
      <c r="N123" s="84">
        <v>41.2</v>
      </c>
      <c r="O123" s="84">
        <v>47.3</v>
      </c>
      <c r="P123" s="84">
        <v>44.6</v>
      </c>
      <c r="Q123" s="84">
        <v>63.3</v>
      </c>
      <c r="R123" s="84">
        <v>60.3</v>
      </c>
      <c r="S123" s="84">
        <v>54.7</v>
      </c>
      <c r="T123" s="84">
        <v>52.3</v>
      </c>
      <c r="U123">
        <v>62.7</v>
      </c>
      <c r="V123">
        <v>64.7</v>
      </c>
      <c r="W123">
        <v>82.2</v>
      </c>
      <c r="X123">
        <v>117</v>
      </c>
      <c r="Y123">
        <v>164</v>
      </c>
      <c r="Z123">
        <v>175</v>
      </c>
      <c r="AA123">
        <v>173</v>
      </c>
      <c r="AB123">
        <v>194</v>
      </c>
      <c r="AC123">
        <v>196</v>
      </c>
      <c r="AD123" s="109">
        <v>235</v>
      </c>
    </row>
    <row r="124" spans="1:4" ht="12">
      <c r="A124" s="3" t="s">
        <v>354</v>
      </c>
      <c r="B124" s="1"/>
      <c r="C124" s="1"/>
      <c r="D124" s="98"/>
    </row>
    <row r="125" spans="1:30" ht="15">
      <c r="A125" s="1" t="s">
        <v>212</v>
      </c>
      <c r="B125" s="1" t="s">
        <v>268</v>
      </c>
      <c r="C125" s="1" t="s">
        <v>206</v>
      </c>
      <c r="D125" s="98"/>
      <c r="E125" s="84">
        <v>7642</v>
      </c>
      <c r="F125" s="84">
        <v>8292</v>
      </c>
      <c r="G125" s="84">
        <v>8885</v>
      </c>
      <c r="H125" s="84">
        <v>9148</v>
      </c>
      <c r="I125" s="84">
        <v>9594</v>
      </c>
      <c r="J125" s="84">
        <v>10211</v>
      </c>
      <c r="K125" s="84">
        <v>10195</v>
      </c>
      <c r="L125" s="84">
        <v>10488</v>
      </c>
      <c r="M125" s="84">
        <v>10476</v>
      </c>
      <c r="N125" s="84">
        <v>10912</v>
      </c>
      <c r="O125" s="84">
        <v>11716</v>
      </c>
      <c r="P125" s="84">
        <v>12371</v>
      </c>
      <c r="Q125">
        <v>12721</v>
      </c>
      <c r="R125">
        <v>14514</v>
      </c>
      <c r="S125">
        <v>14739</v>
      </c>
      <c r="T125">
        <v>15873</v>
      </c>
      <c r="U125">
        <v>16748</v>
      </c>
      <c r="V125">
        <v>17921</v>
      </c>
      <c r="W125">
        <v>19899</v>
      </c>
      <c r="X125">
        <v>21179</v>
      </c>
      <c r="Y125">
        <v>23249</v>
      </c>
      <c r="Z125">
        <v>25372</v>
      </c>
      <c r="AA125">
        <v>25250</v>
      </c>
      <c r="AB125">
        <v>26320</v>
      </c>
      <c r="AC125">
        <v>24217</v>
      </c>
      <c r="AD125" s="109">
        <v>25434</v>
      </c>
    </row>
    <row r="126" spans="1:30" ht="15">
      <c r="A126" s="1" t="s">
        <v>213</v>
      </c>
      <c r="B126" s="1" t="s">
        <v>268</v>
      </c>
      <c r="C126" s="1" t="s">
        <v>317</v>
      </c>
      <c r="D126" s="107" t="s">
        <v>45</v>
      </c>
      <c r="E126">
        <v>35.3</v>
      </c>
      <c r="F126">
        <v>43.1</v>
      </c>
      <c r="G126">
        <v>45.2</v>
      </c>
      <c r="H126">
        <v>47.9</v>
      </c>
      <c r="I126">
        <v>45.9</v>
      </c>
      <c r="J126">
        <v>49.4</v>
      </c>
      <c r="K126">
        <v>49.3</v>
      </c>
      <c r="L126">
        <v>48.8</v>
      </c>
      <c r="M126">
        <v>46.1</v>
      </c>
      <c r="N126">
        <v>44.7</v>
      </c>
      <c r="O126">
        <v>44.9</v>
      </c>
      <c r="P126">
        <v>46.9</v>
      </c>
      <c r="Q126">
        <v>68.2</v>
      </c>
      <c r="R126">
        <v>74.7</v>
      </c>
      <c r="S126">
        <v>67.6</v>
      </c>
      <c r="T126">
        <v>70.7</v>
      </c>
      <c r="U126">
        <v>81.1</v>
      </c>
      <c r="V126">
        <v>72.9</v>
      </c>
      <c r="W126">
        <v>93.6</v>
      </c>
      <c r="X126">
        <v>122</v>
      </c>
      <c r="Y126">
        <v>85.4</v>
      </c>
      <c r="Z126">
        <v>100</v>
      </c>
      <c r="AA126">
        <v>96.8</v>
      </c>
      <c r="AB126">
        <v>98.3</v>
      </c>
      <c r="AC126">
        <v>102</v>
      </c>
      <c r="AD126" s="109">
        <v>99.6</v>
      </c>
    </row>
    <row r="127" spans="1:30" ht="15">
      <c r="A127" s="1" t="s">
        <v>377</v>
      </c>
      <c r="B127" s="1" t="s">
        <v>268</v>
      </c>
      <c r="C127" s="1" t="s">
        <v>206</v>
      </c>
      <c r="D127" s="98"/>
      <c r="E127" s="84">
        <v>1673</v>
      </c>
      <c r="F127" s="84">
        <v>1349</v>
      </c>
      <c r="G127" s="84">
        <v>1320</v>
      </c>
      <c r="H127">
        <v>1263</v>
      </c>
      <c r="I127">
        <v>1179</v>
      </c>
      <c r="J127">
        <v>1239</v>
      </c>
      <c r="K127">
        <v>1251</v>
      </c>
      <c r="L127">
        <v>1380</v>
      </c>
      <c r="M127">
        <v>1331</v>
      </c>
      <c r="N127">
        <v>1357</v>
      </c>
      <c r="O127">
        <v>1369</v>
      </c>
      <c r="P127">
        <v>1391</v>
      </c>
      <c r="Q127">
        <v>1453</v>
      </c>
      <c r="R127">
        <v>1403</v>
      </c>
      <c r="S127">
        <v>1419</v>
      </c>
      <c r="T127">
        <v>1518</v>
      </c>
      <c r="U127">
        <v>1528</v>
      </c>
      <c r="V127">
        <v>1645</v>
      </c>
      <c r="W127">
        <v>1807</v>
      </c>
      <c r="X127">
        <v>1875</v>
      </c>
      <c r="Y127">
        <v>2083</v>
      </c>
      <c r="Z127">
        <v>2201</v>
      </c>
      <c r="AA127">
        <v>2224</v>
      </c>
      <c r="AB127">
        <v>2150</v>
      </c>
      <c r="AC127">
        <v>2180</v>
      </c>
      <c r="AD127" s="109">
        <v>2292</v>
      </c>
    </row>
    <row r="128" spans="1:30" ht="15">
      <c r="A128" s="1" t="s">
        <v>479</v>
      </c>
      <c r="B128" s="1" t="s">
        <v>480</v>
      </c>
      <c r="C128" s="1" t="s">
        <v>317</v>
      </c>
      <c r="D128" s="107" t="s">
        <v>46</v>
      </c>
      <c r="E128">
        <v>40.1</v>
      </c>
      <c r="F128">
        <v>45.6</v>
      </c>
      <c r="G128">
        <v>65.6</v>
      </c>
      <c r="H128">
        <v>50.1</v>
      </c>
      <c r="I128">
        <v>56.5</v>
      </c>
      <c r="J128">
        <v>54.4</v>
      </c>
      <c r="K128">
        <v>54.3</v>
      </c>
      <c r="L128">
        <v>60</v>
      </c>
      <c r="M128">
        <v>68</v>
      </c>
      <c r="N128">
        <v>92.6</v>
      </c>
      <c r="O128">
        <v>86</v>
      </c>
      <c r="P128">
        <v>80</v>
      </c>
      <c r="Q128">
        <v>85</v>
      </c>
      <c r="R128">
        <v>85.5</v>
      </c>
      <c r="S128">
        <v>66.3</v>
      </c>
      <c r="T128">
        <v>68.8</v>
      </c>
      <c r="U128">
        <v>78.7</v>
      </c>
      <c r="V128">
        <v>94.5</v>
      </c>
      <c r="W128">
        <v>95.7</v>
      </c>
      <c r="X128">
        <v>115</v>
      </c>
      <c r="Y128">
        <v>106</v>
      </c>
      <c r="Z128">
        <v>143</v>
      </c>
      <c r="AA128">
        <v>126</v>
      </c>
      <c r="AB128">
        <v>183</v>
      </c>
      <c r="AC128">
        <v>189</v>
      </c>
      <c r="AD128" s="109">
        <v>196</v>
      </c>
    </row>
    <row r="129" spans="1:4" ht="15">
      <c r="A129" s="4" t="s">
        <v>243</v>
      </c>
      <c r="B129" s="1"/>
      <c r="C129" s="1"/>
      <c r="D129" s="98"/>
    </row>
    <row r="130" spans="1:30" ht="15">
      <c r="A130" s="1" t="s">
        <v>408</v>
      </c>
      <c r="B130" s="1" t="s">
        <v>409</v>
      </c>
      <c r="C130" s="1" t="s">
        <v>317</v>
      </c>
      <c r="D130" s="107" t="s">
        <v>47</v>
      </c>
      <c r="E130">
        <v>955</v>
      </c>
      <c r="F130">
        <v>965</v>
      </c>
      <c r="G130">
        <v>990</v>
      </c>
      <c r="H130" t="s">
        <v>473</v>
      </c>
      <c r="I130" s="84">
        <v>2475</v>
      </c>
      <c r="J130">
        <v>4010</v>
      </c>
      <c r="K130">
        <v>4698</v>
      </c>
      <c r="L130">
        <v>4719</v>
      </c>
      <c r="M130">
        <v>4777</v>
      </c>
      <c r="N130">
        <v>4442</v>
      </c>
      <c r="O130">
        <v>5067</v>
      </c>
      <c r="P130">
        <v>5891</v>
      </c>
      <c r="Q130">
        <v>6519</v>
      </c>
      <c r="R130">
        <v>7638</v>
      </c>
      <c r="S130">
        <v>8220</v>
      </c>
      <c r="T130">
        <v>9279</v>
      </c>
      <c r="U130">
        <v>10373</v>
      </c>
      <c r="V130">
        <v>11000</v>
      </c>
      <c r="W130">
        <v>13831</v>
      </c>
      <c r="X130">
        <v>17619</v>
      </c>
      <c r="Y130">
        <v>21450</v>
      </c>
      <c r="Z130">
        <v>23633</v>
      </c>
      <c r="AA130">
        <v>19749</v>
      </c>
      <c r="AB130">
        <v>19865</v>
      </c>
      <c r="AC130">
        <v>19910</v>
      </c>
      <c r="AD130" s="109">
        <v>17693</v>
      </c>
    </row>
    <row r="131" spans="1:30" ht="15">
      <c r="A131" s="1" t="s">
        <v>410</v>
      </c>
      <c r="B131" s="1" t="s">
        <v>269</v>
      </c>
      <c r="C131" s="1" t="s">
        <v>317</v>
      </c>
      <c r="D131" s="107" t="s">
        <v>48</v>
      </c>
      <c r="E131" t="s">
        <v>404</v>
      </c>
      <c r="F131" t="s">
        <v>404</v>
      </c>
      <c r="G131" t="s">
        <v>404</v>
      </c>
      <c r="H131" t="s">
        <v>404</v>
      </c>
      <c r="I131">
        <v>6.5</v>
      </c>
      <c r="J131">
        <v>89.5</v>
      </c>
      <c r="K131" t="s">
        <v>473</v>
      </c>
      <c r="L131">
        <v>21.2</v>
      </c>
      <c r="M131">
        <v>21.7</v>
      </c>
      <c r="N131">
        <v>31.4</v>
      </c>
      <c r="O131">
        <v>33.7</v>
      </c>
      <c r="P131">
        <v>36.5</v>
      </c>
      <c r="Q131">
        <v>36.7</v>
      </c>
      <c r="R131">
        <v>36.8</v>
      </c>
      <c r="S131">
        <v>36.8</v>
      </c>
      <c r="T131">
        <v>44.3</v>
      </c>
      <c r="U131">
        <v>52.3</v>
      </c>
      <c r="V131">
        <v>64.4</v>
      </c>
      <c r="W131">
        <v>78.3</v>
      </c>
      <c r="X131">
        <v>95.8</v>
      </c>
      <c r="Y131">
        <v>121</v>
      </c>
      <c r="Z131">
        <v>131</v>
      </c>
      <c r="AA131">
        <v>148</v>
      </c>
      <c r="AB131">
        <v>146</v>
      </c>
      <c r="AC131" s="109">
        <v>153</v>
      </c>
      <c r="AD131" s="110">
        <v>175</v>
      </c>
    </row>
    <row r="132" spans="1:30" ht="15">
      <c r="A132" s="1" t="s">
        <v>411</v>
      </c>
      <c r="B132" s="1" t="s">
        <v>412</v>
      </c>
      <c r="C132" s="1" t="s">
        <v>317</v>
      </c>
      <c r="D132" s="98"/>
      <c r="E132" s="84">
        <v>1538</v>
      </c>
      <c r="F132" s="84">
        <v>1561</v>
      </c>
      <c r="G132" s="84">
        <v>1630</v>
      </c>
      <c r="H132" s="84">
        <v>1692</v>
      </c>
      <c r="I132" s="84">
        <v>1709</v>
      </c>
      <c r="J132" s="84">
        <v>1788</v>
      </c>
      <c r="K132" s="84">
        <v>1849</v>
      </c>
      <c r="L132" s="84">
        <v>1874</v>
      </c>
      <c r="M132" s="84">
        <v>1891</v>
      </c>
      <c r="N132" s="84">
        <v>1920</v>
      </c>
      <c r="O132" s="84">
        <v>1943</v>
      </c>
      <c r="P132" s="84">
        <v>1994</v>
      </c>
      <c r="Q132" s="84">
        <v>2090</v>
      </c>
      <c r="R132" s="84">
        <v>1999</v>
      </c>
      <c r="S132">
        <v>1999</v>
      </c>
      <c r="T132">
        <v>2111</v>
      </c>
      <c r="U132">
        <v>2158</v>
      </c>
      <c r="V132">
        <v>2160</v>
      </c>
      <c r="W132">
        <v>2105</v>
      </c>
      <c r="X132">
        <v>2557</v>
      </c>
      <c r="Y132">
        <v>2558</v>
      </c>
      <c r="Z132">
        <v>2401</v>
      </c>
      <c r="AA132">
        <v>2430</v>
      </c>
      <c r="AB132">
        <v>2453</v>
      </c>
      <c r="AC132">
        <v>2481</v>
      </c>
      <c r="AD132" s="109">
        <v>2432</v>
      </c>
    </row>
    <row r="133" spans="1:30" ht="15">
      <c r="A133" s="1" t="s">
        <v>482</v>
      </c>
      <c r="B133" s="1" t="s">
        <v>439</v>
      </c>
      <c r="C133" s="1" t="s">
        <v>317</v>
      </c>
      <c r="D133" s="107" t="s">
        <v>66</v>
      </c>
      <c r="E133" t="s">
        <v>404</v>
      </c>
      <c r="F133" t="s">
        <v>404</v>
      </c>
      <c r="G133" t="s">
        <v>404</v>
      </c>
      <c r="H133" t="s">
        <v>404</v>
      </c>
      <c r="I133" s="84">
        <v>0.1</v>
      </c>
      <c r="J133" s="84">
        <v>1.6</v>
      </c>
      <c r="K133" s="84">
        <v>13.8</v>
      </c>
      <c r="L133" s="84">
        <v>58.4</v>
      </c>
      <c r="M133" s="84">
        <v>61.6</v>
      </c>
      <c r="N133" s="84">
        <v>73.4</v>
      </c>
      <c r="O133" s="84">
        <v>83</v>
      </c>
      <c r="P133" s="84">
        <v>99.1</v>
      </c>
      <c r="Q133" s="84">
        <v>107</v>
      </c>
      <c r="R133" s="84">
        <v>123</v>
      </c>
      <c r="S133" s="84">
        <v>136</v>
      </c>
      <c r="T133" s="84">
        <v>173</v>
      </c>
      <c r="U133" s="110">
        <v>224</v>
      </c>
      <c r="V133">
        <v>288</v>
      </c>
      <c r="W133">
        <v>641</v>
      </c>
      <c r="X133">
        <v>812</v>
      </c>
      <c r="Y133">
        <v>1321</v>
      </c>
      <c r="Z133">
        <v>1184</v>
      </c>
      <c r="AA133">
        <v>1185</v>
      </c>
      <c r="AB133">
        <v>2432</v>
      </c>
      <c r="AC133">
        <v>2550</v>
      </c>
      <c r="AD133" s="109">
        <v>2701</v>
      </c>
    </row>
    <row r="134" spans="1:30" ht="15">
      <c r="A134" s="1" t="s">
        <v>440</v>
      </c>
      <c r="B134" s="1" t="s">
        <v>441</v>
      </c>
      <c r="C134" s="1" t="s">
        <v>317</v>
      </c>
      <c r="D134" s="98"/>
      <c r="E134" t="s">
        <v>404</v>
      </c>
      <c r="F134" t="s">
        <v>404</v>
      </c>
      <c r="G134" t="s">
        <v>404</v>
      </c>
      <c r="H134" t="s">
        <v>404</v>
      </c>
      <c r="I134" s="84">
        <v>0.0015</v>
      </c>
      <c r="J134" s="84">
        <v>0.028</v>
      </c>
      <c r="K134" s="84">
        <v>0.6</v>
      </c>
      <c r="L134" s="84">
        <v>2.1</v>
      </c>
      <c r="M134" s="84">
        <v>2.4</v>
      </c>
      <c r="N134" s="84">
        <v>6.5</v>
      </c>
      <c r="O134" s="84">
        <v>10.5</v>
      </c>
      <c r="P134" s="84">
        <v>41.4</v>
      </c>
      <c r="Q134" s="84">
        <v>123</v>
      </c>
      <c r="R134">
        <v>247</v>
      </c>
      <c r="S134">
        <v>366</v>
      </c>
      <c r="T134">
        <v>475</v>
      </c>
      <c r="U134">
        <v>679</v>
      </c>
      <c r="V134">
        <v>975</v>
      </c>
      <c r="W134">
        <v>1355</v>
      </c>
      <c r="X134">
        <v>1603</v>
      </c>
      <c r="Y134">
        <v>1887</v>
      </c>
      <c r="Z134">
        <v>1887</v>
      </c>
      <c r="AA134">
        <v>2287</v>
      </c>
      <c r="AB134">
        <v>3762</v>
      </c>
      <c r="AC134">
        <v>6354</v>
      </c>
      <c r="AD134" s="109">
        <v>8572</v>
      </c>
    </row>
    <row r="135" spans="1:30" ht="15">
      <c r="A135" s="1" t="s">
        <v>442</v>
      </c>
      <c r="B135" s="1" t="s">
        <v>412</v>
      </c>
      <c r="C135" s="1" t="s">
        <v>317</v>
      </c>
      <c r="D135" s="98"/>
      <c r="E135">
        <v>3734</v>
      </c>
      <c r="F135">
        <v>3791</v>
      </c>
      <c r="G135">
        <v>3847</v>
      </c>
      <c r="H135">
        <v>3915</v>
      </c>
      <c r="I135">
        <v>3293</v>
      </c>
      <c r="J135">
        <v>3213</v>
      </c>
      <c r="K135">
        <v>3271</v>
      </c>
      <c r="L135">
        <v>3251</v>
      </c>
      <c r="M135">
        <v>3256</v>
      </c>
      <c r="N135">
        <v>3267</v>
      </c>
      <c r="O135">
        <v>3297</v>
      </c>
      <c r="P135">
        <v>3378</v>
      </c>
      <c r="Q135">
        <v>3463</v>
      </c>
      <c r="R135">
        <v>3393</v>
      </c>
      <c r="S135">
        <v>3344</v>
      </c>
      <c r="T135">
        <v>3434</v>
      </c>
      <c r="U135">
        <v>3433</v>
      </c>
      <c r="V135">
        <v>3400</v>
      </c>
      <c r="W135">
        <v>3434</v>
      </c>
      <c r="X135">
        <v>3773</v>
      </c>
      <c r="Y135">
        <v>4298</v>
      </c>
      <c r="Z135">
        <v>4048</v>
      </c>
      <c r="AA135">
        <v>3960</v>
      </c>
      <c r="AB135">
        <v>3956</v>
      </c>
      <c r="AC135">
        <v>4023</v>
      </c>
      <c r="AD135" s="109">
        <v>3964</v>
      </c>
    </row>
    <row r="136" spans="1:30" ht="15">
      <c r="A136" s="1" t="s">
        <v>229</v>
      </c>
      <c r="B136" s="1" t="s">
        <v>314</v>
      </c>
      <c r="C136" s="1" t="s">
        <v>317</v>
      </c>
      <c r="D136" s="107" t="s">
        <v>49</v>
      </c>
      <c r="E136" t="s">
        <v>404</v>
      </c>
      <c r="F136" t="s">
        <v>404</v>
      </c>
      <c r="G136" t="s">
        <v>404</v>
      </c>
      <c r="H136" t="s">
        <v>404</v>
      </c>
      <c r="I136" t="s">
        <v>473</v>
      </c>
      <c r="J136" t="s">
        <v>473</v>
      </c>
      <c r="K136" t="s">
        <v>473</v>
      </c>
      <c r="L136" t="s">
        <v>473</v>
      </c>
      <c r="M136" t="s">
        <v>473</v>
      </c>
      <c r="N136" t="s">
        <v>473</v>
      </c>
      <c r="O136" t="s">
        <v>473</v>
      </c>
      <c r="P136" t="s">
        <v>473</v>
      </c>
      <c r="Q136" t="s">
        <v>473</v>
      </c>
      <c r="R136" t="s">
        <v>473</v>
      </c>
      <c r="S136">
        <v>501</v>
      </c>
      <c r="T136">
        <v>351</v>
      </c>
      <c r="U136">
        <v>315</v>
      </c>
      <c r="V136">
        <v>273</v>
      </c>
      <c r="W136">
        <v>278</v>
      </c>
      <c r="X136">
        <v>279</v>
      </c>
      <c r="Y136">
        <v>311</v>
      </c>
      <c r="Z136">
        <v>341</v>
      </c>
      <c r="AA136">
        <v>325</v>
      </c>
      <c r="AB136">
        <v>298</v>
      </c>
      <c r="AC136">
        <v>306</v>
      </c>
      <c r="AD136" s="109">
        <v>298</v>
      </c>
    </row>
    <row r="137" spans="1:30" ht="15">
      <c r="A137" s="1" t="s">
        <v>305</v>
      </c>
      <c r="B137" s="1" t="s">
        <v>306</v>
      </c>
      <c r="C137" s="1" t="s">
        <v>317</v>
      </c>
      <c r="D137" s="107" t="s">
        <v>50</v>
      </c>
      <c r="E137" t="s">
        <v>473</v>
      </c>
      <c r="F137" s="84">
        <v>1.7</v>
      </c>
      <c r="G137" s="84">
        <v>1.7</v>
      </c>
      <c r="H137" s="84">
        <v>4.1</v>
      </c>
      <c r="I137" s="84">
        <v>6</v>
      </c>
      <c r="J137" s="84">
        <v>7.8</v>
      </c>
      <c r="K137" s="84">
        <v>13.1</v>
      </c>
      <c r="L137" s="84">
        <v>20.9</v>
      </c>
      <c r="M137" s="84">
        <v>38</v>
      </c>
      <c r="N137" s="84">
        <v>411</v>
      </c>
      <c r="O137" s="84">
        <v>564</v>
      </c>
      <c r="P137" s="84">
        <v>656</v>
      </c>
      <c r="Q137" s="84">
        <v>746</v>
      </c>
      <c r="R137" s="84">
        <v>887</v>
      </c>
      <c r="S137" s="84">
        <v>947</v>
      </c>
      <c r="T137" s="84">
        <v>986</v>
      </c>
      <c r="U137">
        <v>1025</v>
      </c>
      <c r="V137">
        <v>1101</v>
      </c>
      <c r="W137">
        <v>1171</v>
      </c>
      <c r="X137">
        <v>1475</v>
      </c>
      <c r="Y137">
        <v>1388</v>
      </c>
      <c r="Z137">
        <v>1355</v>
      </c>
      <c r="AA137">
        <v>1320</v>
      </c>
      <c r="AB137">
        <v>1166</v>
      </c>
      <c r="AC137">
        <v>1229</v>
      </c>
      <c r="AD137" s="109">
        <v>1235</v>
      </c>
    </row>
    <row r="138" spans="1:30" ht="15">
      <c r="A138" s="1" t="s">
        <v>307</v>
      </c>
      <c r="B138" s="1" t="s">
        <v>302</v>
      </c>
      <c r="C138" s="1" t="s">
        <v>317</v>
      </c>
      <c r="D138" s="107">
        <v>69</v>
      </c>
      <c r="E138" t="s">
        <v>404</v>
      </c>
      <c r="F138" t="s">
        <v>404</v>
      </c>
      <c r="G138" t="s">
        <v>404</v>
      </c>
      <c r="H138" t="s">
        <v>404</v>
      </c>
      <c r="I138" s="84">
        <v>206</v>
      </c>
      <c r="J138" s="84">
        <v>4184</v>
      </c>
      <c r="K138" s="84">
        <v>9748</v>
      </c>
      <c r="L138" s="84">
        <v>10777</v>
      </c>
      <c r="M138" s="84">
        <v>10535</v>
      </c>
      <c r="N138" s="84">
        <v>11072</v>
      </c>
      <c r="O138" s="84">
        <v>9082</v>
      </c>
      <c r="P138" s="84">
        <v>7367</v>
      </c>
      <c r="Q138" s="84">
        <v>5461</v>
      </c>
      <c r="R138" s="84">
        <v>5251</v>
      </c>
      <c r="S138" s="84">
        <v>5775</v>
      </c>
      <c r="T138" s="84">
        <v>4757</v>
      </c>
      <c r="U138">
        <v>4410</v>
      </c>
      <c r="V138">
        <v>4754</v>
      </c>
      <c r="W138">
        <v>4959</v>
      </c>
      <c r="X138">
        <v>5251</v>
      </c>
      <c r="Y138">
        <v>6396</v>
      </c>
      <c r="Z138">
        <v>5966</v>
      </c>
      <c r="AA138">
        <v>5585</v>
      </c>
      <c r="AB138" s="110">
        <v>5913</v>
      </c>
      <c r="AC138" s="109">
        <v>5589</v>
      </c>
      <c r="AD138" s="109">
        <v>5459</v>
      </c>
    </row>
    <row r="139" spans="1:30" ht="15">
      <c r="A139" s="1" t="s">
        <v>125</v>
      </c>
      <c r="B139" s="1" t="s">
        <v>412</v>
      </c>
      <c r="C139" s="1" t="s">
        <v>317</v>
      </c>
      <c r="D139" s="98" t="s">
        <v>505</v>
      </c>
      <c r="E139" s="84">
        <v>194</v>
      </c>
      <c r="F139" s="84">
        <v>207</v>
      </c>
      <c r="G139" s="84">
        <v>322</v>
      </c>
      <c r="H139" s="84">
        <v>332</v>
      </c>
      <c r="I139" s="84">
        <v>484</v>
      </c>
      <c r="J139" s="84">
        <v>228</v>
      </c>
      <c r="K139" s="84">
        <v>251</v>
      </c>
      <c r="L139" s="84">
        <v>231</v>
      </c>
      <c r="M139" s="84">
        <v>357</v>
      </c>
      <c r="N139" s="84">
        <v>469</v>
      </c>
      <c r="O139" s="84">
        <v>428</v>
      </c>
      <c r="P139" s="84">
        <v>269</v>
      </c>
      <c r="Q139" s="84">
        <v>299</v>
      </c>
      <c r="R139" s="84">
        <v>360</v>
      </c>
      <c r="S139" s="84">
        <v>253</v>
      </c>
      <c r="T139" s="84">
        <v>255</v>
      </c>
      <c r="U139">
        <v>271</v>
      </c>
      <c r="V139">
        <v>302</v>
      </c>
      <c r="W139">
        <v>304</v>
      </c>
      <c r="X139">
        <v>295</v>
      </c>
      <c r="Y139">
        <v>310</v>
      </c>
      <c r="Z139">
        <v>339</v>
      </c>
      <c r="AA139">
        <v>361</v>
      </c>
      <c r="AB139">
        <v>345</v>
      </c>
      <c r="AC139" s="109">
        <v>323</v>
      </c>
      <c r="AD139" s="109">
        <v>343</v>
      </c>
    </row>
    <row r="140" spans="1:30" ht="15">
      <c r="A140" s="1" t="s">
        <v>233</v>
      </c>
      <c r="B140" s="1" t="s">
        <v>168</v>
      </c>
      <c r="C140" s="1" t="s">
        <v>317</v>
      </c>
      <c r="D140" s="107">
        <v>70</v>
      </c>
      <c r="E140" t="s">
        <v>404</v>
      </c>
      <c r="F140" t="s">
        <v>404</v>
      </c>
      <c r="G140" t="s">
        <v>404</v>
      </c>
      <c r="H140" t="s">
        <v>404</v>
      </c>
      <c r="I140" t="s">
        <v>404</v>
      </c>
      <c r="J140">
        <v>23777</v>
      </c>
      <c r="K140">
        <v>27008</v>
      </c>
      <c r="L140">
        <v>28275</v>
      </c>
      <c r="M140">
        <v>30509</v>
      </c>
      <c r="N140">
        <v>31328</v>
      </c>
      <c r="O140">
        <v>37643</v>
      </c>
      <c r="P140">
        <v>41688</v>
      </c>
      <c r="Q140">
        <v>44670</v>
      </c>
      <c r="R140">
        <v>44978</v>
      </c>
      <c r="S140">
        <v>48924</v>
      </c>
      <c r="T140">
        <v>53194</v>
      </c>
      <c r="U140">
        <v>52481</v>
      </c>
      <c r="V140">
        <v>58445</v>
      </c>
      <c r="W140">
        <v>55358</v>
      </c>
      <c r="X140">
        <v>54949</v>
      </c>
      <c r="Y140">
        <v>49827</v>
      </c>
      <c r="Z140">
        <v>51824</v>
      </c>
      <c r="AA140">
        <v>47706</v>
      </c>
      <c r="AB140">
        <v>43785</v>
      </c>
      <c r="AC140">
        <v>43474</v>
      </c>
      <c r="AD140" s="109">
        <v>42053</v>
      </c>
    </row>
    <row r="141" spans="1:30" ht="12">
      <c r="A141" s="1" t="s">
        <v>321</v>
      </c>
      <c r="B141" s="1" t="s">
        <v>322</v>
      </c>
      <c r="C141" s="1" t="s">
        <v>317</v>
      </c>
      <c r="D141" s="107">
        <v>71</v>
      </c>
      <c r="E141">
        <v>29236</v>
      </c>
      <c r="F141">
        <v>43784</v>
      </c>
      <c r="G141">
        <v>41900</v>
      </c>
      <c r="H141">
        <v>43037</v>
      </c>
      <c r="I141" t="s">
        <v>404</v>
      </c>
      <c r="J141" t="s">
        <v>404</v>
      </c>
      <c r="K141" t="s">
        <v>404</v>
      </c>
      <c r="L141" t="s">
        <v>404</v>
      </c>
      <c r="M141" t="s">
        <v>404</v>
      </c>
      <c r="N141" t="s">
        <v>404</v>
      </c>
      <c r="O141" t="s">
        <v>404</v>
      </c>
      <c r="P141" t="s">
        <v>404</v>
      </c>
      <c r="Q141" t="s">
        <v>404</v>
      </c>
      <c r="R141" t="s">
        <v>404</v>
      </c>
      <c r="S141" t="s">
        <v>404</v>
      </c>
      <c r="T141" t="s">
        <v>404</v>
      </c>
      <c r="U141" t="s">
        <v>404</v>
      </c>
      <c r="V141" t="s">
        <v>404</v>
      </c>
      <c r="W141" t="s">
        <v>404</v>
      </c>
      <c r="X141" t="s">
        <v>404</v>
      </c>
      <c r="Y141" t="s">
        <v>404</v>
      </c>
      <c r="Z141" t="s">
        <v>404</v>
      </c>
      <c r="AA141" t="s">
        <v>404</v>
      </c>
      <c r="AB141" t="s">
        <v>404</v>
      </c>
      <c r="AC141" t="s">
        <v>404</v>
      </c>
      <c r="AD141" t="s">
        <v>404</v>
      </c>
    </row>
    <row r="142" spans="1:30" ht="15">
      <c r="A142" s="1" t="s">
        <v>167</v>
      </c>
      <c r="B142" s="1" t="s">
        <v>218</v>
      </c>
      <c r="C142" s="1" t="s">
        <v>317</v>
      </c>
      <c r="D142" s="98"/>
      <c r="E142">
        <v>15620</v>
      </c>
      <c r="F142">
        <v>15963</v>
      </c>
      <c r="G142">
        <v>16399</v>
      </c>
      <c r="H142">
        <v>17091</v>
      </c>
      <c r="I142">
        <v>17129</v>
      </c>
      <c r="J142">
        <v>17390</v>
      </c>
      <c r="K142">
        <v>17293</v>
      </c>
      <c r="L142">
        <v>17468</v>
      </c>
      <c r="M142">
        <v>17896</v>
      </c>
      <c r="N142">
        <v>18521</v>
      </c>
      <c r="O142">
        <v>19071</v>
      </c>
      <c r="P142">
        <v>19428</v>
      </c>
      <c r="Q142">
        <v>19339</v>
      </c>
      <c r="R142">
        <v>21017</v>
      </c>
      <c r="S142">
        <v>21269</v>
      </c>
      <c r="T142">
        <v>21075</v>
      </c>
      <c r="U142">
        <v>21441</v>
      </c>
      <c r="V142">
        <v>20800</v>
      </c>
      <c r="W142">
        <v>23173</v>
      </c>
      <c r="X142">
        <v>22731</v>
      </c>
      <c r="Y142">
        <v>24410</v>
      </c>
      <c r="Z142">
        <v>23252</v>
      </c>
      <c r="AA142">
        <v>25328</v>
      </c>
      <c r="AB142">
        <v>24259</v>
      </c>
      <c r="AC142">
        <v>25617</v>
      </c>
      <c r="AD142" s="109">
        <v>25572</v>
      </c>
    </row>
    <row r="143" spans="1:30" ht="15">
      <c r="A143" s="1" t="s">
        <v>219</v>
      </c>
      <c r="B143" s="1" t="s">
        <v>220</v>
      </c>
      <c r="C143" s="1" t="s">
        <v>317</v>
      </c>
      <c r="D143" s="107" t="s">
        <v>67</v>
      </c>
      <c r="E143" s="81" t="s">
        <v>404</v>
      </c>
      <c r="F143" s="81" t="s">
        <v>404</v>
      </c>
      <c r="G143" s="81" t="s">
        <v>404</v>
      </c>
      <c r="H143" s="81" t="s">
        <v>404</v>
      </c>
      <c r="I143">
        <v>4.3</v>
      </c>
      <c r="J143">
        <v>11.1</v>
      </c>
      <c r="K143">
        <v>20.9</v>
      </c>
      <c r="L143">
        <v>26.6</v>
      </c>
      <c r="M143">
        <v>31.9</v>
      </c>
      <c r="N143">
        <v>47.1</v>
      </c>
      <c r="O143">
        <v>53.9</v>
      </c>
      <c r="P143">
        <v>69.2</v>
      </c>
      <c r="Q143">
        <v>84.9</v>
      </c>
      <c r="R143">
        <v>105</v>
      </c>
      <c r="S143">
        <v>130</v>
      </c>
      <c r="T143">
        <v>152</v>
      </c>
      <c r="U143">
        <v>165</v>
      </c>
      <c r="V143">
        <v>214</v>
      </c>
      <c r="W143">
        <v>251</v>
      </c>
      <c r="X143">
        <v>325</v>
      </c>
      <c r="Y143" s="125">
        <v>345.68532460726294</v>
      </c>
      <c r="Z143" s="125">
        <v>312.4850766300666</v>
      </c>
      <c r="AA143" s="125">
        <v>250.6614855623586</v>
      </c>
      <c r="AB143" s="109">
        <v>280</v>
      </c>
      <c r="AC143" s="109">
        <v>340</v>
      </c>
      <c r="AD143" s="109">
        <v>361</v>
      </c>
    </row>
    <row r="144" spans="1:30" ht="15">
      <c r="A144" s="1" t="s">
        <v>221</v>
      </c>
      <c r="B144" s="1" t="s">
        <v>412</v>
      </c>
      <c r="C144" s="1" t="s">
        <v>317</v>
      </c>
      <c r="D144" s="98"/>
      <c r="E144">
        <v>1199</v>
      </c>
      <c r="F144">
        <v>1275</v>
      </c>
      <c r="G144">
        <v>1377</v>
      </c>
      <c r="H144">
        <v>1497</v>
      </c>
      <c r="I144">
        <v>1564</v>
      </c>
      <c r="J144">
        <v>1552</v>
      </c>
      <c r="K144">
        <v>1543</v>
      </c>
      <c r="L144">
        <v>1402</v>
      </c>
      <c r="M144">
        <v>1562</v>
      </c>
      <c r="N144">
        <v>1700</v>
      </c>
      <c r="O144">
        <v>1761</v>
      </c>
      <c r="P144">
        <v>1552</v>
      </c>
      <c r="Q144">
        <v>1691</v>
      </c>
      <c r="R144">
        <v>1653</v>
      </c>
      <c r="S144">
        <v>1712</v>
      </c>
      <c r="T144">
        <v>2006</v>
      </c>
      <c r="U144">
        <v>2131</v>
      </c>
      <c r="V144">
        <v>2206</v>
      </c>
      <c r="W144">
        <v>2281</v>
      </c>
      <c r="X144">
        <v>2203</v>
      </c>
      <c r="Y144">
        <v>2468</v>
      </c>
      <c r="Z144">
        <v>2591</v>
      </c>
      <c r="AA144">
        <v>2567</v>
      </c>
      <c r="AB144">
        <v>2697</v>
      </c>
      <c r="AC144">
        <v>2390</v>
      </c>
      <c r="AD144" s="109">
        <v>2456</v>
      </c>
    </row>
    <row r="145" spans="1:30" ht="15">
      <c r="A145" s="1" t="s">
        <v>222</v>
      </c>
      <c r="B145" s="1" t="s">
        <v>412</v>
      </c>
      <c r="C145" s="1" t="s">
        <v>317</v>
      </c>
      <c r="D145" s="107">
        <v>73</v>
      </c>
      <c r="E145">
        <v>32788</v>
      </c>
      <c r="F145">
        <v>34351</v>
      </c>
      <c r="G145">
        <v>35355</v>
      </c>
      <c r="H145">
        <v>36730</v>
      </c>
      <c r="I145">
        <v>36416</v>
      </c>
      <c r="J145">
        <v>36771</v>
      </c>
      <c r="K145">
        <v>37574</v>
      </c>
      <c r="L145">
        <v>36349</v>
      </c>
      <c r="M145">
        <v>36188</v>
      </c>
      <c r="N145">
        <v>36756</v>
      </c>
      <c r="O145">
        <v>36012</v>
      </c>
      <c r="P145">
        <v>36510</v>
      </c>
      <c r="Q145">
        <v>36702</v>
      </c>
      <c r="R145">
        <v>37187</v>
      </c>
      <c r="S145">
        <v>38681</v>
      </c>
      <c r="T145">
        <v>40684</v>
      </c>
      <c r="U145">
        <v>42690</v>
      </c>
      <c r="V145">
        <v>42545</v>
      </c>
      <c r="W145">
        <v>43457</v>
      </c>
      <c r="X145">
        <v>44273</v>
      </c>
      <c r="Y145">
        <v>45063</v>
      </c>
      <c r="Z145">
        <v>48146</v>
      </c>
      <c r="AA145">
        <v>46648</v>
      </c>
      <c r="AB145">
        <v>46471</v>
      </c>
      <c r="AC145">
        <v>46725</v>
      </c>
      <c r="AD145" s="109">
        <v>46105</v>
      </c>
    </row>
    <row r="146" spans="1:30" ht="15">
      <c r="A146" s="1" t="s">
        <v>391</v>
      </c>
      <c r="B146" s="1" t="s">
        <v>294</v>
      </c>
      <c r="C146" s="1" t="s">
        <v>317</v>
      </c>
      <c r="D146" s="107" t="s">
        <v>51</v>
      </c>
      <c r="E146" s="81" t="s">
        <v>404</v>
      </c>
      <c r="F146" s="81" t="s">
        <v>404</v>
      </c>
      <c r="G146" s="81" t="s">
        <v>404</v>
      </c>
      <c r="H146" s="81" t="s">
        <v>404</v>
      </c>
      <c r="I146" t="s">
        <v>473</v>
      </c>
      <c r="J146" t="s">
        <v>473</v>
      </c>
      <c r="K146" t="s">
        <v>473</v>
      </c>
      <c r="L146" t="s">
        <v>473</v>
      </c>
      <c r="M146">
        <v>85.5</v>
      </c>
      <c r="N146" s="84">
        <v>57.1</v>
      </c>
      <c r="O146" s="84">
        <v>57.1</v>
      </c>
      <c r="P146" s="84">
        <v>52.4</v>
      </c>
      <c r="Q146" s="84">
        <v>37.2</v>
      </c>
      <c r="R146" s="84">
        <v>49.4</v>
      </c>
      <c r="S146">
        <v>74.6</v>
      </c>
      <c r="T146">
        <v>91.5</v>
      </c>
      <c r="U146">
        <v>135</v>
      </c>
      <c r="V146">
        <v>388</v>
      </c>
      <c r="W146">
        <v>720</v>
      </c>
      <c r="X146">
        <v>1556</v>
      </c>
      <c r="Y146">
        <v>1625</v>
      </c>
      <c r="Z146">
        <v>1008</v>
      </c>
      <c r="AA146">
        <v>810</v>
      </c>
      <c r="AB146" s="110">
        <v>790</v>
      </c>
      <c r="AC146" s="110">
        <v>754</v>
      </c>
      <c r="AD146" s="110">
        <v>736</v>
      </c>
    </row>
    <row r="147" spans="1:30" ht="12">
      <c r="A147" s="1" t="s">
        <v>234</v>
      </c>
      <c r="B147" s="1" t="s">
        <v>319</v>
      </c>
      <c r="C147" s="1" t="s">
        <v>317</v>
      </c>
      <c r="D147" s="107">
        <v>75</v>
      </c>
      <c r="E147">
        <v>21647</v>
      </c>
      <c r="F147" t="s">
        <v>473</v>
      </c>
      <c r="G147" t="s">
        <v>404</v>
      </c>
      <c r="H147" t="s">
        <v>404</v>
      </c>
      <c r="I147" t="s">
        <v>404</v>
      </c>
      <c r="J147" t="s">
        <v>404</v>
      </c>
      <c r="K147" t="s">
        <v>404</v>
      </c>
      <c r="L147" t="s">
        <v>404</v>
      </c>
      <c r="M147" t="s">
        <v>404</v>
      </c>
      <c r="N147" t="s">
        <v>404</v>
      </c>
      <c r="O147" t="s">
        <v>404</v>
      </c>
      <c r="P147" t="s">
        <v>404</v>
      </c>
      <c r="Q147" t="s">
        <v>404</v>
      </c>
      <c r="R147" t="s">
        <v>404</v>
      </c>
      <c r="S147" t="s">
        <v>404</v>
      </c>
      <c r="T147" t="s">
        <v>404</v>
      </c>
      <c r="U147" t="s">
        <v>404</v>
      </c>
      <c r="V147" t="s">
        <v>404</v>
      </c>
      <c r="W147" t="s">
        <v>404</v>
      </c>
      <c r="X147" t="s">
        <v>404</v>
      </c>
      <c r="Y147" t="s">
        <v>404</v>
      </c>
      <c r="Z147" t="s">
        <v>404</v>
      </c>
      <c r="AA147" t="s">
        <v>404</v>
      </c>
      <c r="AB147" t="s">
        <v>404</v>
      </c>
      <c r="AC147" t="s">
        <v>404</v>
      </c>
      <c r="AD147" t="s">
        <v>404</v>
      </c>
    </row>
    <row r="148" spans="1:30" ht="15">
      <c r="A148" s="1" t="s">
        <v>320</v>
      </c>
      <c r="B148" s="1" t="s">
        <v>412</v>
      </c>
      <c r="C148" s="1" t="s">
        <v>317</v>
      </c>
      <c r="D148" s="98"/>
      <c r="E148">
        <v>31515</v>
      </c>
      <c r="F148">
        <v>32302</v>
      </c>
      <c r="G148">
        <v>34960</v>
      </c>
      <c r="H148">
        <v>33530</v>
      </c>
      <c r="I148">
        <v>33508</v>
      </c>
      <c r="J148">
        <v>31459</v>
      </c>
      <c r="K148">
        <v>30144</v>
      </c>
      <c r="L148">
        <v>30159</v>
      </c>
      <c r="M148">
        <v>29998</v>
      </c>
      <c r="N148">
        <v>29451</v>
      </c>
      <c r="O148">
        <v>29822</v>
      </c>
      <c r="P148">
        <v>30603</v>
      </c>
      <c r="Q148">
        <v>30554</v>
      </c>
      <c r="R148">
        <v>30648</v>
      </c>
      <c r="S148">
        <v>31168</v>
      </c>
      <c r="T148">
        <v>31060</v>
      </c>
      <c r="U148">
        <v>30610</v>
      </c>
      <c r="V148">
        <v>30600</v>
      </c>
      <c r="W148">
        <v>30365</v>
      </c>
      <c r="X148">
        <v>31090</v>
      </c>
      <c r="Y148">
        <v>32824</v>
      </c>
      <c r="Z148">
        <v>34171</v>
      </c>
      <c r="AA148">
        <v>34925</v>
      </c>
      <c r="AB148">
        <v>34630</v>
      </c>
      <c r="AC148" s="109">
        <v>36168</v>
      </c>
      <c r="AD148" s="109">
        <v>36739</v>
      </c>
    </row>
    <row r="149" spans="1:30" ht="15">
      <c r="A149" s="1" t="s">
        <v>235</v>
      </c>
      <c r="B149" s="1" t="s">
        <v>412</v>
      </c>
      <c r="C149" s="1" t="s">
        <v>317</v>
      </c>
      <c r="D149" s="107">
        <v>76</v>
      </c>
      <c r="E149" s="84">
        <v>1145</v>
      </c>
      <c r="F149" s="84">
        <v>1220</v>
      </c>
      <c r="G149" s="84">
        <v>1486</v>
      </c>
      <c r="H149" s="84">
        <v>1683</v>
      </c>
      <c r="I149" s="84">
        <v>2027</v>
      </c>
      <c r="J149" s="84">
        <v>2264</v>
      </c>
      <c r="K149" s="84">
        <v>2554</v>
      </c>
      <c r="L149" s="84">
        <v>2842</v>
      </c>
      <c r="M149" s="84">
        <v>3259</v>
      </c>
      <c r="N149" s="84">
        <v>3665</v>
      </c>
      <c r="O149" s="84">
        <v>4184</v>
      </c>
      <c r="P149" s="84">
        <v>4496</v>
      </c>
      <c r="Q149" s="84">
        <v>4895</v>
      </c>
      <c r="R149" s="84">
        <v>4948</v>
      </c>
      <c r="S149">
        <v>5030</v>
      </c>
      <c r="T149">
        <v>4462</v>
      </c>
      <c r="U149">
        <v>5048</v>
      </c>
      <c r="V149">
        <v>5652</v>
      </c>
      <c r="W149">
        <v>6064</v>
      </c>
      <c r="X149">
        <v>6235</v>
      </c>
      <c r="Y149">
        <v>7219</v>
      </c>
      <c r="Z149" s="125">
        <v>7660.1</v>
      </c>
      <c r="AA149" s="125">
        <v>6163.861</v>
      </c>
      <c r="AB149" s="125">
        <v>5128.016</v>
      </c>
      <c r="AC149" s="123">
        <v>4603.576</v>
      </c>
      <c r="AD149" s="123">
        <v>4471.949</v>
      </c>
    </row>
    <row r="150" spans="1:30" ht="15">
      <c r="A150" s="1" t="s">
        <v>177</v>
      </c>
      <c r="B150" s="1" t="s">
        <v>96</v>
      </c>
      <c r="C150" s="1" t="s">
        <v>317</v>
      </c>
      <c r="D150" s="98"/>
      <c r="E150" s="85">
        <v>54.782</v>
      </c>
      <c r="F150" s="85">
        <v>53.228</v>
      </c>
      <c r="G150" s="48">
        <v>58.359</v>
      </c>
      <c r="H150" s="85">
        <v>61.088</v>
      </c>
      <c r="I150" s="48">
        <v>70.284</v>
      </c>
      <c r="J150" s="91">
        <v>76.89</v>
      </c>
      <c r="K150" s="48">
        <v>90.751</v>
      </c>
      <c r="L150" s="48">
        <v>89.397</v>
      </c>
      <c r="M150" s="23">
        <v>103.132</v>
      </c>
      <c r="N150" s="23">
        <v>146.82</v>
      </c>
      <c r="O150" s="23">
        <v>151.215</v>
      </c>
      <c r="P150" s="23">
        <v>191.485</v>
      </c>
      <c r="Q150" s="23">
        <v>226.041</v>
      </c>
      <c r="R150" s="23">
        <v>272.426</v>
      </c>
      <c r="S150" s="23">
        <v>279.569</v>
      </c>
      <c r="T150" s="23">
        <v>314.38</v>
      </c>
      <c r="U150">
        <v>311</v>
      </c>
      <c r="V150">
        <v>319</v>
      </c>
      <c r="W150">
        <v>297</v>
      </c>
      <c r="X150">
        <v>326</v>
      </c>
      <c r="Y150">
        <v>321</v>
      </c>
      <c r="Z150">
        <v>299</v>
      </c>
      <c r="AA150">
        <v>281</v>
      </c>
      <c r="AB150">
        <v>296</v>
      </c>
      <c r="AC150">
        <v>298</v>
      </c>
      <c r="AD150" s="109">
        <v>271</v>
      </c>
    </row>
    <row r="151" spans="1:30" ht="15">
      <c r="A151" s="1" t="s">
        <v>223</v>
      </c>
      <c r="B151" s="1" t="s">
        <v>382</v>
      </c>
      <c r="C151" s="1" t="s">
        <v>317</v>
      </c>
      <c r="D151" s="107" t="s">
        <v>52</v>
      </c>
      <c r="E151" t="s">
        <v>473</v>
      </c>
      <c r="F151" t="s">
        <v>473</v>
      </c>
      <c r="G151" t="s">
        <v>473</v>
      </c>
      <c r="H151" t="s">
        <v>473</v>
      </c>
      <c r="I151" t="s">
        <v>473</v>
      </c>
      <c r="J151" t="s">
        <v>473</v>
      </c>
      <c r="K151" t="s">
        <v>473</v>
      </c>
      <c r="L151" t="s">
        <v>473</v>
      </c>
      <c r="M151" t="s">
        <v>473</v>
      </c>
      <c r="N151" t="s">
        <v>473</v>
      </c>
      <c r="O151" t="s">
        <v>473</v>
      </c>
      <c r="P151" t="s">
        <v>473</v>
      </c>
      <c r="Q151" t="s">
        <v>473</v>
      </c>
      <c r="R151" t="s">
        <v>473</v>
      </c>
      <c r="S151" t="s">
        <v>473</v>
      </c>
      <c r="T151" t="s">
        <v>473</v>
      </c>
      <c r="U151" t="s">
        <v>473</v>
      </c>
      <c r="V151" t="s">
        <v>473</v>
      </c>
      <c r="W151" t="s">
        <v>473</v>
      </c>
      <c r="X151" t="s">
        <v>473</v>
      </c>
      <c r="Y151" t="s">
        <v>473</v>
      </c>
      <c r="Z151">
        <v>2781</v>
      </c>
      <c r="AA151">
        <v>2431</v>
      </c>
      <c r="AB151">
        <v>2261</v>
      </c>
      <c r="AC151">
        <v>2182</v>
      </c>
      <c r="AD151" s="109" t="s">
        <v>473</v>
      </c>
    </row>
    <row r="152" spans="1:30" ht="15">
      <c r="A152" s="1" t="s">
        <v>178</v>
      </c>
      <c r="B152" s="1" t="s">
        <v>412</v>
      </c>
      <c r="C152" s="1" t="s">
        <v>317</v>
      </c>
      <c r="D152" s="98"/>
      <c r="E152" s="84">
        <v>332</v>
      </c>
      <c r="F152" s="84">
        <v>344</v>
      </c>
      <c r="G152" s="84">
        <v>463</v>
      </c>
      <c r="H152" s="84">
        <v>473</v>
      </c>
      <c r="I152" s="84">
        <v>490</v>
      </c>
      <c r="J152" s="84">
        <v>503</v>
      </c>
      <c r="K152" s="84">
        <v>538</v>
      </c>
      <c r="L152" s="84">
        <v>556</v>
      </c>
      <c r="M152" s="84">
        <v>596</v>
      </c>
      <c r="N152" s="84">
        <v>641</v>
      </c>
      <c r="O152" s="84">
        <v>662</v>
      </c>
      <c r="P152" s="84">
        <v>696</v>
      </c>
      <c r="Q152" s="84">
        <v>754</v>
      </c>
      <c r="R152">
        <v>858</v>
      </c>
      <c r="S152">
        <v>862</v>
      </c>
      <c r="T152">
        <v>855</v>
      </c>
      <c r="U152">
        <v>887</v>
      </c>
      <c r="V152">
        <v>921</v>
      </c>
      <c r="W152">
        <v>949</v>
      </c>
      <c r="X152">
        <v>1003</v>
      </c>
      <c r="Y152">
        <v>1081</v>
      </c>
      <c r="Z152">
        <v>1019</v>
      </c>
      <c r="AA152">
        <v>962</v>
      </c>
      <c r="AB152">
        <v>935</v>
      </c>
      <c r="AC152">
        <v>901</v>
      </c>
      <c r="AD152" s="109">
        <v>901</v>
      </c>
    </row>
    <row r="153" spans="1:30" ht="15">
      <c r="A153" s="1" t="s">
        <v>132</v>
      </c>
      <c r="B153" s="1" t="s">
        <v>412</v>
      </c>
      <c r="C153" s="1" t="s">
        <v>317</v>
      </c>
      <c r="D153" s="107">
        <v>78</v>
      </c>
      <c r="E153">
        <v>13190</v>
      </c>
      <c r="F153">
        <v>14121</v>
      </c>
      <c r="G153">
        <v>14464</v>
      </c>
      <c r="H153">
        <v>15592</v>
      </c>
      <c r="I153">
        <v>15914</v>
      </c>
      <c r="J153">
        <v>16715</v>
      </c>
      <c r="K153">
        <v>16958</v>
      </c>
      <c r="L153">
        <v>16300</v>
      </c>
      <c r="M153">
        <v>18680</v>
      </c>
      <c r="N153">
        <v>19987</v>
      </c>
      <c r="O153">
        <v>21052</v>
      </c>
      <c r="P153">
        <v>22240</v>
      </c>
      <c r="Q153">
        <v>24325</v>
      </c>
      <c r="R153">
        <v>24592</v>
      </c>
      <c r="S153">
        <v>25887</v>
      </c>
      <c r="T153">
        <v>26795</v>
      </c>
      <c r="U153">
        <v>27476</v>
      </c>
      <c r="V153">
        <v>26959</v>
      </c>
      <c r="W153">
        <v>26631</v>
      </c>
      <c r="X153" s="110">
        <v>26275</v>
      </c>
      <c r="Y153" s="110">
        <v>28156</v>
      </c>
      <c r="Z153" s="110">
        <v>27571</v>
      </c>
      <c r="AA153" s="109">
        <v>27206</v>
      </c>
      <c r="AB153" s="109">
        <v>27429</v>
      </c>
      <c r="AC153" s="109">
        <v>26254</v>
      </c>
      <c r="AD153" s="109">
        <v>24591</v>
      </c>
    </row>
    <row r="154" spans="1:30" ht="15">
      <c r="A154" s="1" t="s">
        <v>273</v>
      </c>
      <c r="B154" s="1" t="s">
        <v>274</v>
      </c>
      <c r="C154" s="1" t="s">
        <v>317</v>
      </c>
      <c r="D154" s="107">
        <v>79</v>
      </c>
      <c r="E154" s="81" t="s">
        <v>404</v>
      </c>
      <c r="F154" s="81" t="s">
        <v>404</v>
      </c>
      <c r="G154" s="81" t="s">
        <v>404</v>
      </c>
      <c r="H154" s="81" t="s">
        <v>404</v>
      </c>
      <c r="I154" t="s">
        <v>473</v>
      </c>
      <c r="J154">
        <v>12</v>
      </c>
      <c r="K154">
        <v>19</v>
      </c>
      <c r="L154">
        <v>23</v>
      </c>
      <c r="M154">
        <v>21</v>
      </c>
      <c r="N154">
        <v>22.1</v>
      </c>
      <c r="O154">
        <v>24.8</v>
      </c>
      <c r="P154">
        <v>33.1</v>
      </c>
      <c r="Q154">
        <v>42.4</v>
      </c>
      <c r="R154">
        <v>54.6</v>
      </c>
      <c r="S154">
        <v>91</v>
      </c>
      <c r="T154">
        <v>108</v>
      </c>
      <c r="U154" s="109">
        <v>124</v>
      </c>
      <c r="V154">
        <v>154</v>
      </c>
      <c r="W154">
        <v>206</v>
      </c>
      <c r="X154">
        <v>247</v>
      </c>
      <c r="Y154">
        <v>280</v>
      </c>
      <c r="Z154">
        <v>184</v>
      </c>
      <c r="AA154">
        <v>138</v>
      </c>
      <c r="AB154">
        <v>149</v>
      </c>
      <c r="AC154">
        <v>144</v>
      </c>
      <c r="AD154" s="109">
        <v>158</v>
      </c>
    </row>
    <row r="155" spans="1:30" ht="15">
      <c r="A155" s="1" t="s">
        <v>198</v>
      </c>
      <c r="B155" s="1" t="s">
        <v>137</v>
      </c>
      <c r="C155" s="1" t="s">
        <v>317</v>
      </c>
      <c r="D155" s="107">
        <v>80</v>
      </c>
      <c r="E155" s="81" t="s">
        <v>404</v>
      </c>
      <c r="F155" s="81" t="s">
        <v>404</v>
      </c>
      <c r="G155" s="81" t="s">
        <v>404</v>
      </c>
      <c r="H155" s="81" t="s">
        <v>404</v>
      </c>
      <c r="I155" t="s">
        <v>473</v>
      </c>
      <c r="J155" s="84">
        <v>90.2</v>
      </c>
      <c r="K155" s="84">
        <v>83.8</v>
      </c>
      <c r="L155" s="84">
        <v>122</v>
      </c>
      <c r="M155">
        <v>169</v>
      </c>
      <c r="N155">
        <v>302</v>
      </c>
      <c r="O155">
        <v>553</v>
      </c>
      <c r="P155">
        <v>461</v>
      </c>
      <c r="Q155">
        <v>779</v>
      </c>
      <c r="R155">
        <v>860</v>
      </c>
      <c r="S155">
        <v>885</v>
      </c>
      <c r="T155">
        <v>967</v>
      </c>
      <c r="U155" s="109">
        <v>753</v>
      </c>
      <c r="V155" s="109">
        <v>843</v>
      </c>
      <c r="W155" s="109">
        <v>968</v>
      </c>
      <c r="X155" s="109">
        <v>1116</v>
      </c>
      <c r="Y155" s="109">
        <v>1276</v>
      </c>
      <c r="Z155">
        <v>1006</v>
      </c>
      <c r="AA155">
        <v>851</v>
      </c>
      <c r="AB155">
        <v>855</v>
      </c>
      <c r="AC155">
        <v>883</v>
      </c>
      <c r="AD155" s="109">
        <v>925</v>
      </c>
    </row>
    <row r="156" spans="1:30" ht="15">
      <c r="A156" s="1" t="s">
        <v>138</v>
      </c>
      <c r="B156" s="1" t="s">
        <v>412</v>
      </c>
      <c r="C156" s="1" t="s">
        <v>317</v>
      </c>
      <c r="D156" s="98"/>
      <c r="E156">
        <v>78.4</v>
      </c>
      <c r="F156">
        <v>74.2</v>
      </c>
      <c r="G156">
        <v>80.1</v>
      </c>
      <c r="H156">
        <v>91.2</v>
      </c>
      <c r="I156">
        <v>98.2</v>
      </c>
      <c r="J156">
        <v>92.7</v>
      </c>
      <c r="K156">
        <v>105</v>
      </c>
      <c r="L156">
        <v>104</v>
      </c>
      <c r="M156">
        <v>109</v>
      </c>
      <c r="N156">
        <v>119</v>
      </c>
      <c r="O156">
        <v>129</v>
      </c>
      <c r="P156">
        <v>132</v>
      </c>
      <c r="Q156">
        <v>139</v>
      </c>
      <c r="R156">
        <v>179</v>
      </c>
      <c r="S156">
        <v>163</v>
      </c>
      <c r="T156">
        <v>176</v>
      </c>
      <c r="U156">
        <v>189</v>
      </c>
      <c r="V156">
        <v>196</v>
      </c>
      <c r="W156">
        <v>197</v>
      </c>
      <c r="X156">
        <v>209</v>
      </c>
      <c r="Y156" s="110">
        <v>199</v>
      </c>
      <c r="Z156" s="110">
        <v>199</v>
      </c>
      <c r="AA156" s="110">
        <v>250</v>
      </c>
      <c r="AB156" s="110">
        <v>221</v>
      </c>
      <c r="AC156" s="110">
        <v>233</v>
      </c>
      <c r="AD156" s="110">
        <v>230</v>
      </c>
    </row>
    <row r="157" spans="1:30" ht="15">
      <c r="A157" s="1" t="s">
        <v>423</v>
      </c>
      <c r="B157" s="1" t="s">
        <v>424</v>
      </c>
      <c r="C157" s="1" t="s">
        <v>317</v>
      </c>
      <c r="D157" s="107">
        <v>81</v>
      </c>
      <c r="E157" s="81" t="s">
        <v>404</v>
      </c>
      <c r="F157" s="81" t="s">
        <v>404</v>
      </c>
      <c r="G157" s="81" t="s">
        <v>404</v>
      </c>
      <c r="H157" s="81" t="s">
        <v>404</v>
      </c>
      <c r="I157" t="s">
        <v>473</v>
      </c>
      <c r="J157" t="s">
        <v>473</v>
      </c>
      <c r="K157" t="s">
        <v>473</v>
      </c>
      <c r="L157" t="s">
        <v>473</v>
      </c>
      <c r="M157">
        <v>5223</v>
      </c>
      <c r="N157">
        <v>4163</v>
      </c>
      <c r="O157">
        <v>4302</v>
      </c>
      <c r="P157">
        <v>3769</v>
      </c>
      <c r="Q157">
        <v>4602</v>
      </c>
      <c r="R157">
        <v>15397</v>
      </c>
      <c r="S157">
        <v>6841</v>
      </c>
      <c r="T157">
        <v>6292</v>
      </c>
      <c r="U157">
        <v>6683</v>
      </c>
      <c r="V157">
        <v>6259</v>
      </c>
      <c r="W157">
        <v>6149</v>
      </c>
      <c r="X157">
        <v>7272</v>
      </c>
      <c r="Y157">
        <v>7229</v>
      </c>
      <c r="Z157">
        <v>7000</v>
      </c>
      <c r="AA157">
        <v>6044</v>
      </c>
      <c r="AB157">
        <v>5859</v>
      </c>
      <c r="AC157">
        <v>5719</v>
      </c>
      <c r="AD157" s="109">
        <v>5869</v>
      </c>
    </row>
    <row r="158" spans="1:30" ht="15">
      <c r="A158" s="1" t="s">
        <v>425</v>
      </c>
      <c r="B158" s="1" t="s">
        <v>407</v>
      </c>
      <c r="C158" s="1" t="s">
        <v>317</v>
      </c>
      <c r="D158" s="98" t="s">
        <v>505</v>
      </c>
      <c r="E158" s="48">
        <v>17.251</v>
      </c>
      <c r="F158" s="48">
        <v>17.298</v>
      </c>
      <c r="G158" s="48">
        <v>15.658</v>
      </c>
      <c r="H158" s="48">
        <v>16.373</v>
      </c>
      <c r="I158" s="48">
        <v>19.83</v>
      </c>
      <c r="J158" s="48">
        <v>21.94</v>
      </c>
      <c r="K158" s="48">
        <v>24.535</v>
      </c>
      <c r="L158" s="48">
        <v>25.614</v>
      </c>
      <c r="M158" s="48">
        <v>27.957</v>
      </c>
      <c r="N158" s="48">
        <v>27.999</v>
      </c>
      <c r="O158" s="48">
        <v>26.315</v>
      </c>
      <c r="P158" s="48">
        <v>26.005</v>
      </c>
      <c r="Q158" s="48">
        <v>25.877</v>
      </c>
      <c r="R158" s="48">
        <v>28.43</v>
      </c>
      <c r="S158" s="48">
        <v>28.69</v>
      </c>
      <c r="T158" s="48">
        <v>29.987</v>
      </c>
      <c r="U158" s="48">
        <v>32.537</v>
      </c>
      <c r="V158" s="48">
        <v>42.286</v>
      </c>
      <c r="W158" s="48">
        <v>35.284</v>
      </c>
      <c r="X158" s="48">
        <v>35.766</v>
      </c>
      <c r="Y158" s="48">
        <v>38.252</v>
      </c>
      <c r="Z158" s="48">
        <v>42.55</v>
      </c>
      <c r="AA158" s="48">
        <v>44.343</v>
      </c>
      <c r="AB158" s="48">
        <v>40.207</v>
      </c>
      <c r="AC158" s="48">
        <v>38.854</v>
      </c>
      <c r="AD158" s="122">
        <v>44.824</v>
      </c>
    </row>
    <row r="159" spans="1:30" ht="15">
      <c r="A159" s="1" t="s">
        <v>426</v>
      </c>
      <c r="B159" s="1" t="s">
        <v>427</v>
      </c>
      <c r="C159" s="1" t="s">
        <v>317</v>
      </c>
      <c r="D159" s="107" t="s">
        <v>53</v>
      </c>
      <c r="E159" t="s">
        <v>473</v>
      </c>
      <c r="F159" t="s">
        <v>473</v>
      </c>
      <c r="G159" t="s">
        <v>473</v>
      </c>
      <c r="H159" t="s">
        <v>473</v>
      </c>
      <c r="I159" t="s">
        <v>473</v>
      </c>
      <c r="J159">
        <v>9.7</v>
      </c>
      <c r="K159">
        <v>36.7</v>
      </c>
      <c r="L159">
        <v>60</v>
      </c>
      <c r="M159">
        <v>70.7</v>
      </c>
      <c r="N159">
        <v>80.5</v>
      </c>
      <c r="O159">
        <v>57</v>
      </c>
      <c r="P159">
        <v>63</v>
      </c>
      <c r="Q159">
        <v>63.3</v>
      </c>
      <c r="R159">
        <v>76.7</v>
      </c>
      <c r="S159">
        <v>94.7</v>
      </c>
      <c r="T159">
        <v>115</v>
      </c>
      <c r="U159">
        <v>116</v>
      </c>
      <c r="V159">
        <v>151</v>
      </c>
      <c r="W159">
        <v>216</v>
      </c>
      <c r="X159">
        <v>276</v>
      </c>
      <c r="Y159">
        <v>383</v>
      </c>
      <c r="Z159">
        <v>277</v>
      </c>
      <c r="AA159">
        <v>227</v>
      </c>
      <c r="AB159">
        <v>262</v>
      </c>
      <c r="AC159">
        <v>270</v>
      </c>
      <c r="AD159" s="109">
        <v>307</v>
      </c>
    </row>
    <row r="160" spans="1:30" ht="15">
      <c r="A160" s="1" t="s">
        <v>428</v>
      </c>
      <c r="B160" s="1" t="s">
        <v>99</v>
      </c>
      <c r="C160" s="1" t="s">
        <v>317</v>
      </c>
      <c r="D160" s="107">
        <v>83</v>
      </c>
      <c r="E160" s="81" t="s">
        <v>404</v>
      </c>
      <c r="F160" s="81" t="s">
        <v>404</v>
      </c>
      <c r="G160" s="81" t="s">
        <v>404</v>
      </c>
      <c r="H160" s="81" t="s">
        <v>404</v>
      </c>
      <c r="I160" s="81" t="s">
        <v>404</v>
      </c>
      <c r="J160" s="81" t="s">
        <v>404</v>
      </c>
      <c r="K160" s="81" t="s">
        <v>404</v>
      </c>
      <c r="L160" s="81" t="s">
        <v>404</v>
      </c>
      <c r="M160" s="81" t="s">
        <v>404</v>
      </c>
      <c r="N160" s="81" t="s">
        <v>404</v>
      </c>
      <c r="O160" s="81" t="s">
        <v>404</v>
      </c>
      <c r="P160" s="81" t="s">
        <v>404</v>
      </c>
      <c r="Q160" s="81" t="s">
        <v>404</v>
      </c>
      <c r="R160" s="81" t="s">
        <v>404</v>
      </c>
      <c r="S160" s="81" t="s">
        <v>404</v>
      </c>
      <c r="T160" s="81" t="s">
        <v>404</v>
      </c>
      <c r="U160" t="s">
        <v>404</v>
      </c>
      <c r="V160" t="s">
        <v>404</v>
      </c>
      <c r="W160" s="110">
        <v>49.7</v>
      </c>
      <c r="X160">
        <v>46.9</v>
      </c>
      <c r="Y160">
        <v>58.1</v>
      </c>
      <c r="Z160">
        <v>55.2</v>
      </c>
      <c r="AA160">
        <v>56.7</v>
      </c>
      <c r="AB160">
        <v>57.1</v>
      </c>
      <c r="AC160">
        <v>52.7</v>
      </c>
      <c r="AD160" s="109">
        <v>52.3</v>
      </c>
    </row>
    <row r="161" spans="1:30" ht="15">
      <c r="A161" s="1" t="s">
        <v>129</v>
      </c>
      <c r="B161" s="1" t="s">
        <v>412</v>
      </c>
      <c r="C161" s="1" t="s">
        <v>317</v>
      </c>
      <c r="D161" s="98"/>
      <c r="E161">
        <v>6035</v>
      </c>
      <c r="F161">
        <v>6158</v>
      </c>
      <c r="G161">
        <v>6132</v>
      </c>
      <c r="H161">
        <v>6148</v>
      </c>
      <c r="I161">
        <v>6308</v>
      </c>
      <c r="J161">
        <v>5946</v>
      </c>
      <c r="K161">
        <v>5895</v>
      </c>
      <c r="L161">
        <v>5837</v>
      </c>
      <c r="M161">
        <v>5989</v>
      </c>
      <c r="N161">
        <v>6056</v>
      </c>
      <c r="O161">
        <v>6154</v>
      </c>
      <c r="P161">
        <v>6595</v>
      </c>
      <c r="Q161">
        <v>6482</v>
      </c>
      <c r="R161">
        <v>6929</v>
      </c>
      <c r="S161">
        <v>7149</v>
      </c>
      <c r="T161">
        <v>7404</v>
      </c>
      <c r="U161">
        <v>7552</v>
      </c>
      <c r="V161">
        <v>7693</v>
      </c>
      <c r="W161">
        <v>8145</v>
      </c>
      <c r="X161">
        <v>8388</v>
      </c>
      <c r="Y161">
        <v>8448</v>
      </c>
      <c r="Z161">
        <v>8733</v>
      </c>
      <c r="AA161">
        <v>8472</v>
      </c>
      <c r="AB161">
        <v>8379</v>
      </c>
      <c r="AC161">
        <v>8244</v>
      </c>
      <c r="AD161" s="109">
        <v>7777</v>
      </c>
    </row>
    <row r="162" spans="1:30" ht="15">
      <c r="A162" s="1" t="s">
        <v>418</v>
      </c>
      <c r="B162" s="1" t="s">
        <v>218</v>
      </c>
      <c r="C162" s="1" t="s">
        <v>317</v>
      </c>
      <c r="D162" s="98"/>
      <c r="E162">
        <v>18865</v>
      </c>
      <c r="F162">
        <v>20248</v>
      </c>
      <c r="G162">
        <v>21251</v>
      </c>
      <c r="H162">
        <v>21313</v>
      </c>
      <c r="I162">
        <v>23638</v>
      </c>
      <c r="J162">
        <v>22528</v>
      </c>
      <c r="K162">
        <v>24019</v>
      </c>
      <c r="L162">
        <v>22224</v>
      </c>
      <c r="M162">
        <v>22813</v>
      </c>
      <c r="N162">
        <v>23010</v>
      </c>
      <c r="O162">
        <v>25087</v>
      </c>
      <c r="P162">
        <v>25809</v>
      </c>
      <c r="Q162">
        <v>25722</v>
      </c>
      <c r="R162">
        <v>26669</v>
      </c>
      <c r="S162">
        <v>32461</v>
      </c>
      <c r="T162">
        <v>31985</v>
      </c>
      <c r="U162">
        <v>32945</v>
      </c>
      <c r="V162">
        <v>31471</v>
      </c>
      <c r="W162">
        <v>32142</v>
      </c>
      <c r="X162">
        <v>34439</v>
      </c>
      <c r="Y162">
        <v>35932</v>
      </c>
      <c r="Z162">
        <v>38960</v>
      </c>
      <c r="AA162">
        <v>39279</v>
      </c>
      <c r="AB162">
        <v>40534</v>
      </c>
      <c r="AC162">
        <v>41560</v>
      </c>
      <c r="AD162" s="109">
        <v>42513</v>
      </c>
    </row>
    <row r="163" spans="1:30" ht="15">
      <c r="A163" s="1" t="s">
        <v>228</v>
      </c>
      <c r="B163" s="1" t="s">
        <v>469</v>
      </c>
      <c r="C163" s="1" t="s">
        <v>317</v>
      </c>
      <c r="D163" s="107">
        <v>84</v>
      </c>
      <c r="E163">
        <v>74</v>
      </c>
      <c r="F163">
        <v>215</v>
      </c>
      <c r="G163">
        <v>1464</v>
      </c>
      <c r="H163">
        <v>1821</v>
      </c>
      <c r="I163">
        <v>2564</v>
      </c>
      <c r="J163">
        <v>3847</v>
      </c>
      <c r="K163">
        <v>5117</v>
      </c>
      <c r="L163">
        <v>6594</v>
      </c>
      <c r="M163">
        <v>8313</v>
      </c>
      <c r="N163">
        <v>10468</v>
      </c>
      <c r="O163">
        <v>12133</v>
      </c>
      <c r="P163">
        <v>12800</v>
      </c>
      <c r="Q163">
        <v>13673</v>
      </c>
      <c r="R163">
        <v>14864</v>
      </c>
      <c r="S163">
        <v>15407</v>
      </c>
      <c r="T163">
        <v>16141</v>
      </c>
      <c r="U163">
        <v>17479</v>
      </c>
      <c r="V163">
        <v>19078</v>
      </c>
      <c r="W163">
        <v>20541</v>
      </c>
      <c r="X163">
        <v>23774</v>
      </c>
      <c r="Y163">
        <v>22525</v>
      </c>
      <c r="Z163">
        <v>24661</v>
      </c>
      <c r="AA163">
        <v>26505</v>
      </c>
      <c r="AB163">
        <v>28015</v>
      </c>
      <c r="AC163">
        <v>29266</v>
      </c>
      <c r="AD163" s="109">
        <v>29354</v>
      </c>
    </row>
    <row r="164" spans="1:30" ht="15">
      <c r="A164" s="1" t="s">
        <v>360</v>
      </c>
      <c r="B164" s="1" t="s">
        <v>412</v>
      </c>
      <c r="C164" s="1" t="s">
        <v>317</v>
      </c>
      <c r="D164" s="98"/>
      <c r="E164">
        <v>968</v>
      </c>
      <c r="F164">
        <v>1144</v>
      </c>
      <c r="G164">
        <v>1333</v>
      </c>
      <c r="H164">
        <v>1525</v>
      </c>
      <c r="I164">
        <v>1705</v>
      </c>
      <c r="J164">
        <v>1758</v>
      </c>
      <c r="K164">
        <v>1800</v>
      </c>
      <c r="L164">
        <v>2013</v>
      </c>
      <c r="M164">
        <v>2001</v>
      </c>
      <c r="N164">
        <v>2089</v>
      </c>
      <c r="O164">
        <v>2098</v>
      </c>
      <c r="P164">
        <v>2259</v>
      </c>
      <c r="Q164">
        <v>2393</v>
      </c>
      <c r="R164">
        <v>2598</v>
      </c>
      <c r="S164">
        <v>2765</v>
      </c>
      <c r="T164">
        <v>2755</v>
      </c>
      <c r="U164">
        <v>2996</v>
      </c>
      <c r="V164">
        <v>3248</v>
      </c>
      <c r="W164">
        <v>3242</v>
      </c>
      <c r="X164">
        <v>3190</v>
      </c>
      <c r="Y164" s="109">
        <v>3285</v>
      </c>
      <c r="Z164" s="109">
        <v>3561</v>
      </c>
      <c r="AA164" s="109">
        <v>3563</v>
      </c>
      <c r="AB164" s="109">
        <v>3528</v>
      </c>
      <c r="AC164" s="123">
        <v>3219.617</v>
      </c>
      <c r="AD164" s="109">
        <v>3602</v>
      </c>
    </row>
    <row r="165" spans="1:30" ht="15">
      <c r="A165" s="1" t="s">
        <v>357</v>
      </c>
      <c r="B165" s="1" t="s">
        <v>358</v>
      </c>
      <c r="C165" s="1" t="s">
        <v>317</v>
      </c>
      <c r="D165" s="98" t="s">
        <v>385</v>
      </c>
      <c r="E165" s="84">
        <v>3.7</v>
      </c>
      <c r="F165" s="84">
        <v>3.8</v>
      </c>
      <c r="G165" s="84">
        <v>3.9</v>
      </c>
      <c r="H165" s="84">
        <v>10.5</v>
      </c>
      <c r="I165" s="84">
        <v>25.7</v>
      </c>
      <c r="J165" s="84">
        <v>55.1</v>
      </c>
      <c r="K165" s="84">
        <v>155</v>
      </c>
      <c r="L165" s="84">
        <v>200</v>
      </c>
      <c r="M165" s="84">
        <v>270</v>
      </c>
      <c r="N165" s="84">
        <v>770</v>
      </c>
      <c r="O165" s="84">
        <v>1113</v>
      </c>
      <c r="P165">
        <v>1465</v>
      </c>
      <c r="Q165">
        <v>2031</v>
      </c>
      <c r="R165">
        <v>2864</v>
      </c>
      <c r="S165">
        <v>3491</v>
      </c>
      <c r="T165">
        <v>4151</v>
      </c>
      <c r="U165">
        <v>4994</v>
      </c>
      <c r="V165">
        <v>5757</v>
      </c>
      <c r="W165">
        <v>6324</v>
      </c>
      <c r="X165">
        <v>6358</v>
      </c>
      <c r="Y165">
        <v>7558</v>
      </c>
      <c r="Z165">
        <v>6785</v>
      </c>
      <c r="AA165">
        <v>6630</v>
      </c>
      <c r="AB165">
        <v>7255</v>
      </c>
      <c r="AC165">
        <v>8084</v>
      </c>
      <c r="AD165" s="109">
        <v>8391</v>
      </c>
    </row>
    <row r="166" spans="1:30" ht="15">
      <c r="A166" s="1" t="s">
        <v>81</v>
      </c>
      <c r="B166" s="1" t="s">
        <v>441</v>
      </c>
      <c r="C166" s="1" t="s">
        <v>317</v>
      </c>
      <c r="D166" s="107">
        <v>85</v>
      </c>
      <c r="E166" s="84">
        <v>0.138</v>
      </c>
      <c r="F166" s="84">
        <v>0.134</v>
      </c>
      <c r="G166" s="84">
        <v>0.123</v>
      </c>
      <c r="H166" t="s">
        <v>473</v>
      </c>
      <c r="I166" s="84">
        <v>1</v>
      </c>
      <c r="J166" s="84">
        <v>9</v>
      </c>
      <c r="K166" s="84">
        <v>35.9</v>
      </c>
      <c r="L166" s="84">
        <v>63.2</v>
      </c>
      <c r="M166" s="84">
        <v>82.5</v>
      </c>
      <c r="N166" s="84">
        <v>105</v>
      </c>
      <c r="O166" s="84">
        <v>85.6</v>
      </c>
      <c r="P166" s="84">
        <v>165</v>
      </c>
      <c r="Q166" s="84">
        <v>271</v>
      </c>
      <c r="R166" s="84">
        <v>365</v>
      </c>
      <c r="S166" s="84">
        <v>470</v>
      </c>
      <c r="T166" s="84">
        <v>568</v>
      </c>
      <c r="U166" s="110">
        <v>604</v>
      </c>
      <c r="V166" s="110">
        <v>773</v>
      </c>
      <c r="W166" s="110">
        <v>939</v>
      </c>
      <c r="X166" s="110">
        <v>1114</v>
      </c>
      <c r="Y166" s="110">
        <v>1396</v>
      </c>
      <c r="Z166" s="110">
        <v>1636</v>
      </c>
      <c r="AA166" s="110">
        <v>1783</v>
      </c>
      <c r="AB166" s="110">
        <v>2064</v>
      </c>
      <c r="AC166" s="110">
        <v>2500</v>
      </c>
      <c r="AD166" s="110">
        <v>2796</v>
      </c>
    </row>
    <row r="167" spans="1:30" ht="15">
      <c r="A167" s="1" t="s">
        <v>400</v>
      </c>
      <c r="B167" s="1" t="s">
        <v>393</v>
      </c>
      <c r="C167" s="1" t="s">
        <v>317</v>
      </c>
      <c r="D167" s="107">
        <v>86</v>
      </c>
      <c r="E167" s="81" t="s">
        <v>404</v>
      </c>
      <c r="F167" s="81" t="s">
        <v>404</v>
      </c>
      <c r="G167" s="81" t="s">
        <v>404</v>
      </c>
      <c r="H167" s="81" t="s">
        <v>404</v>
      </c>
      <c r="I167" t="s">
        <v>473</v>
      </c>
      <c r="J167" t="s">
        <v>473</v>
      </c>
      <c r="K167" t="s">
        <v>473</v>
      </c>
      <c r="L167" t="s">
        <v>473</v>
      </c>
      <c r="M167">
        <v>3950</v>
      </c>
      <c r="N167">
        <v>5406</v>
      </c>
      <c r="O167">
        <v>6441</v>
      </c>
      <c r="P167">
        <v>8600</v>
      </c>
      <c r="Q167">
        <v>21292</v>
      </c>
      <c r="R167">
        <v>33060</v>
      </c>
      <c r="S167">
        <v>43695</v>
      </c>
      <c r="T167">
        <v>42070</v>
      </c>
      <c r="U167">
        <v>43154</v>
      </c>
      <c r="V167">
        <v>41996</v>
      </c>
      <c r="W167">
        <v>47342</v>
      </c>
      <c r="X167">
        <v>56792</v>
      </c>
      <c r="Y167">
        <v>61944</v>
      </c>
      <c r="Z167">
        <v>65843</v>
      </c>
      <c r="AA167">
        <v>67806</v>
      </c>
      <c r="AB167">
        <v>72377</v>
      </c>
      <c r="AC167" s="84">
        <v>75096</v>
      </c>
      <c r="AD167" s="110">
        <v>78437</v>
      </c>
    </row>
    <row r="168" spans="1:30" ht="15">
      <c r="A168" s="1" t="s">
        <v>401</v>
      </c>
      <c r="B168" s="1" t="s">
        <v>402</v>
      </c>
      <c r="C168" s="1" t="s">
        <v>317</v>
      </c>
      <c r="D168" s="98" t="s">
        <v>505</v>
      </c>
      <c r="E168" s="81" t="s">
        <v>404</v>
      </c>
      <c r="F168" s="81" t="s">
        <v>404</v>
      </c>
      <c r="G168" s="81" t="s">
        <v>404</v>
      </c>
      <c r="H168" s="81" t="s">
        <v>404</v>
      </c>
      <c r="I168" s="81" t="s">
        <v>404</v>
      </c>
      <c r="J168">
        <v>273</v>
      </c>
      <c r="K168">
        <v>319</v>
      </c>
      <c r="L168">
        <v>621</v>
      </c>
      <c r="M168">
        <v>653</v>
      </c>
      <c r="N168">
        <v>557</v>
      </c>
      <c r="O168">
        <v>465</v>
      </c>
      <c r="P168">
        <v>449</v>
      </c>
      <c r="Q168">
        <v>523</v>
      </c>
      <c r="R168">
        <v>632</v>
      </c>
      <c r="S168">
        <v>662</v>
      </c>
      <c r="T168">
        <v>762</v>
      </c>
      <c r="U168">
        <v>762</v>
      </c>
      <c r="V168">
        <v>848</v>
      </c>
      <c r="W168">
        <v>898</v>
      </c>
      <c r="X168">
        <v>929</v>
      </c>
      <c r="Y168">
        <v>994</v>
      </c>
      <c r="Z168">
        <v>967</v>
      </c>
      <c r="AA168">
        <v>853</v>
      </c>
      <c r="AB168">
        <v>763</v>
      </c>
      <c r="AC168">
        <v>790</v>
      </c>
      <c r="AD168" s="109">
        <v>748</v>
      </c>
    </row>
    <row r="169" spans="1:30" ht="15">
      <c r="A169" s="1" t="s">
        <v>369</v>
      </c>
      <c r="B169" s="1" t="s">
        <v>412</v>
      </c>
      <c r="C169" s="1" t="s">
        <v>317</v>
      </c>
      <c r="D169" s="98" t="s">
        <v>385</v>
      </c>
      <c r="E169" s="81" t="s">
        <v>404</v>
      </c>
      <c r="F169" s="81" t="s">
        <v>404</v>
      </c>
      <c r="G169" s="81" t="s">
        <v>404</v>
      </c>
      <c r="H169" s="81" t="s">
        <v>404</v>
      </c>
      <c r="I169" s="84">
        <v>95.5</v>
      </c>
      <c r="J169" s="84">
        <v>109</v>
      </c>
      <c r="K169" s="84">
        <v>128</v>
      </c>
      <c r="L169">
        <v>166</v>
      </c>
      <c r="M169">
        <v>186</v>
      </c>
      <c r="N169">
        <v>194</v>
      </c>
      <c r="O169">
        <v>209</v>
      </c>
      <c r="P169">
        <v>208</v>
      </c>
      <c r="Q169">
        <v>207</v>
      </c>
      <c r="R169">
        <v>275</v>
      </c>
      <c r="S169">
        <v>328</v>
      </c>
      <c r="T169">
        <v>360</v>
      </c>
      <c r="U169">
        <v>396</v>
      </c>
      <c r="V169">
        <v>413</v>
      </c>
      <c r="W169">
        <v>485</v>
      </c>
      <c r="X169">
        <v>506</v>
      </c>
      <c r="Y169">
        <v>566</v>
      </c>
      <c r="Z169">
        <v>575</v>
      </c>
      <c r="AA169">
        <v>583</v>
      </c>
      <c r="AB169">
        <v>479</v>
      </c>
      <c r="AC169">
        <v>422</v>
      </c>
      <c r="AD169" s="109">
        <v>411</v>
      </c>
    </row>
    <row r="170" spans="1:30" ht="15">
      <c r="A170" s="1" t="s">
        <v>370</v>
      </c>
      <c r="B170" s="1" t="s">
        <v>412</v>
      </c>
      <c r="C170" s="1" t="s">
        <v>317</v>
      </c>
      <c r="D170" s="98"/>
      <c r="E170">
        <v>5021</v>
      </c>
      <c r="F170">
        <v>5550</v>
      </c>
      <c r="G170">
        <v>5546</v>
      </c>
      <c r="H170">
        <v>5693</v>
      </c>
      <c r="I170">
        <v>5577</v>
      </c>
      <c r="J170">
        <v>6340</v>
      </c>
      <c r="K170">
        <v>5978</v>
      </c>
      <c r="L170">
        <v>6483</v>
      </c>
      <c r="M170">
        <v>6560</v>
      </c>
      <c r="N170">
        <v>6750</v>
      </c>
      <c r="O170">
        <v>6756</v>
      </c>
      <c r="P170">
        <v>7092</v>
      </c>
      <c r="Q170">
        <v>7599</v>
      </c>
      <c r="R170">
        <v>7972</v>
      </c>
      <c r="S170">
        <v>8414</v>
      </c>
      <c r="T170">
        <v>8587</v>
      </c>
      <c r="U170">
        <v>9132</v>
      </c>
      <c r="V170">
        <v>9508</v>
      </c>
      <c r="W170">
        <v>11506</v>
      </c>
      <c r="X170">
        <v>12219</v>
      </c>
      <c r="Y170">
        <v>12756</v>
      </c>
      <c r="Z170">
        <v>12196</v>
      </c>
      <c r="AA170">
        <v>11132</v>
      </c>
      <c r="AB170">
        <v>10059</v>
      </c>
      <c r="AC170" s="109">
        <v>10828</v>
      </c>
      <c r="AD170" s="109">
        <v>9612</v>
      </c>
    </row>
    <row r="171" spans="1:30" ht="15">
      <c r="A171" s="1" t="s">
        <v>371</v>
      </c>
      <c r="B171" s="1" t="s">
        <v>372</v>
      </c>
      <c r="C171" s="1" t="s">
        <v>317</v>
      </c>
      <c r="D171" s="107">
        <v>87</v>
      </c>
      <c r="E171" s="84">
        <v>30131</v>
      </c>
      <c r="F171" s="84">
        <v>32447</v>
      </c>
      <c r="G171" s="84">
        <v>36516</v>
      </c>
      <c r="H171" s="84">
        <v>37612</v>
      </c>
      <c r="I171">
        <v>37381</v>
      </c>
      <c r="J171">
        <v>39004</v>
      </c>
      <c r="K171">
        <v>39772</v>
      </c>
      <c r="L171">
        <v>40872</v>
      </c>
      <c r="M171">
        <v>41600</v>
      </c>
      <c r="N171">
        <v>39726</v>
      </c>
      <c r="O171">
        <v>40801</v>
      </c>
      <c r="P171">
        <v>42541</v>
      </c>
      <c r="Q171">
        <v>44542</v>
      </c>
      <c r="R171">
        <v>42639</v>
      </c>
      <c r="S171">
        <v>42401</v>
      </c>
      <c r="T171">
        <v>42903</v>
      </c>
      <c r="U171">
        <v>40527</v>
      </c>
      <c r="V171">
        <v>41240</v>
      </c>
      <c r="W171">
        <v>41150</v>
      </c>
      <c r="X171">
        <v>43163</v>
      </c>
      <c r="Y171">
        <v>39710</v>
      </c>
      <c r="Z171">
        <v>38751</v>
      </c>
      <c r="AA171">
        <v>42423</v>
      </c>
      <c r="AB171">
        <v>41070</v>
      </c>
      <c r="AC171">
        <v>42301</v>
      </c>
      <c r="AD171" s="109">
        <v>42473</v>
      </c>
    </row>
    <row r="172" spans="1:30" ht="15">
      <c r="A172" s="1" t="s">
        <v>373</v>
      </c>
      <c r="B172" s="1" t="s">
        <v>390</v>
      </c>
      <c r="C172" s="1" t="s">
        <v>317</v>
      </c>
      <c r="D172" s="107" t="s">
        <v>54</v>
      </c>
      <c r="E172">
        <v>4794</v>
      </c>
      <c r="F172">
        <v>5042</v>
      </c>
      <c r="G172">
        <v>5635</v>
      </c>
      <c r="H172">
        <v>5760</v>
      </c>
      <c r="I172">
        <v>5819</v>
      </c>
      <c r="J172">
        <v>5336</v>
      </c>
      <c r="K172">
        <v>5333</v>
      </c>
      <c r="L172">
        <v>5493</v>
      </c>
      <c r="M172">
        <v>5240</v>
      </c>
      <c r="N172">
        <v>5077</v>
      </c>
      <c r="O172">
        <v>5066</v>
      </c>
      <c r="P172">
        <v>4727</v>
      </c>
      <c r="Q172">
        <v>4729</v>
      </c>
      <c r="R172">
        <v>4664</v>
      </c>
      <c r="S172">
        <v>4493</v>
      </c>
      <c r="T172">
        <v>4404</v>
      </c>
      <c r="U172">
        <v>4357</v>
      </c>
      <c r="V172">
        <v>4339</v>
      </c>
      <c r="W172">
        <v>4174</v>
      </c>
      <c r="X172">
        <v>4231</v>
      </c>
      <c r="Y172">
        <v>4439</v>
      </c>
      <c r="Z172">
        <v>4413</v>
      </c>
      <c r="AA172">
        <v>4292</v>
      </c>
      <c r="AB172">
        <v>4417</v>
      </c>
      <c r="AC172">
        <v>4306</v>
      </c>
      <c r="AD172" s="109">
        <v>4684</v>
      </c>
    </row>
    <row r="173" spans="1:30" ht="15">
      <c r="A173" s="1" t="s">
        <v>447</v>
      </c>
      <c r="B173" s="1" t="s">
        <v>448</v>
      </c>
      <c r="C173" s="1" t="s">
        <v>317</v>
      </c>
      <c r="D173" s="98" t="s">
        <v>385</v>
      </c>
      <c r="E173">
        <v>3.8</v>
      </c>
      <c r="F173">
        <v>7.2</v>
      </c>
      <c r="G173">
        <v>13.9</v>
      </c>
      <c r="H173">
        <v>23.7</v>
      </c>
      <c r="I173">
        <v>42.3</v>
      </c>
      <c r="J173">
        <v>77.7</v>
      </c>
      <c r="K173">
        <v>157</v>
      </c>
      <c r="L173">
        <v>303</v>
      </c>
      <c r="M173">
        <v>612</v>
      </c>
      <c r="N173">
        <v>1183</v>
      </c>
      <c r="O173">
        <v>2289</v>
      </c>
      <c r="P173">
        <v>4168</v>
      </c>
      <c r="Q173">
        <v>6248</v>
      </c>
      <c r="R173">
        <v>8844</v>
      </c>
      <c r="S173">
        <v>13641</v>
      </c>
      <c r="T173">
        <v>15426</v>
      </c>
      <c r="U173">
        <v>15568</v>
      </c>
      <c r="V173">
        <v>16232</v>
      </c>
      <c r="W173">
        <v>18747</v>
      </c>
      <c r="X173">
        <v>19664</v>
      </c>
      <c r="Y173">
        <v>22014</v>
      </c>
      <c r="Z173">
        <v>25033</v>
      </c>
      <c r="AA173">
        <v>26674</v>
      </c>
      <c r="AB173">
        <v>28779</v>
      </c>
      <c r="AC173">
        <v>32524</v>
      </c>
      <c r="AD173" s="109">
        <v>36338</v>
      </c>
    </row>
    <row r="174" spans="1:30" ht="15">
      <c r="A174" s="1" t="s">
        <v>449</v>
      </c>
      <c r="B174" s="1" t="s">
        <v>315</v>
      </c>
      <c r="C174" s="1" t="s">
        <v>204</v>
      </c>
      <c r="D174" s="107">
        <v>89</v>
      </c>
      <c r="E174">
        <v>19290</v>
      </c>
      <c r="F174">
        <v>20868</v>
      </c>
      <c r="G174">
        <v>22287</v>
      </c>
      <c r="H174">
        <v>24380</v>
      </c>
      <c r="I174">
        <v>22850</v>
      </c>
      <c r="J174">
        <v>22686</v>
      </c>
      <c r="K174">
        <v>22490</v>
      </c>
      <c r="L174">
        <v>21439</v>
      </c>
      <c r="M174">
        <v>22330</v>
      </c>
      <c r="N174">
        <v>21612</v>
      </c>
      <c r="O174">
        <v>22477</v>
      </c>
      <c r="P174">
        <v>22548</v>
      </c>
      <c r="Q174">
        <v>23552</v>
      </c>
      <c r="R174">
        <v>24874</v>
      </c>
      <c r="S174">
        <v>26991</v>
      </c>
      <c r="T174">
        <v>29338</v>
      </c>
      <c r="U174">
        <v>29524</v>
      </c>
      <c r="V174">
        <v>30603</v>
      </c>
      <c r="W174">
        <v>31454</v>
      </c>
      <c r="X174">
        <v>33486</v>
      </c>
      <c r="Y174">
        <v>36431</v>
      </c>
      <c r="Z174">
        <v>37425</v>
      </c>
      <c r="AA174">
        <v>37645</v>
      </c>
      <c r="AB174">
        <v>37608</v>
      </c>
      <c r="AC174">
        <v>36838</v>
      </c>
      <c r="AD174" s="109">
        <v>37121</v>
      </c>
    </row>
    <row r="175" spans="1:30" ht="15">
      <c r="A175" s="1" t="s">
        <v>450</v>
      </c>
      <c r="B175" s="1" t="s">
        <v>451</v>
      </c>
      <c r="C175" s="1" t="s">
        <v>317</v>
      </c>
      <c r="D175" s="107" t="s">
        <v>55</v>
      </c>
      <c r="E175" s="81" t="s">
        <v>404</v>
      </c>
      <c r="F175" s="81" t="s">
        <v>404</v>
      </c>
      <c r="G175" s="81" t="s">
        <v>404</v>
      </c>
      <c r="H175" s="81" t="s">
        <v>404</v>
      </c>
      <c r="I175" t="s">
        <v>473</v>
      </c>
      <c r="J175">
        <v>6.9</v>
      </c>
      <c r="K175">
        <v>301</v>
      </c>
      <c r="L175">
        <v>1542</v>
      </c>
      <c r="M175">
        <v>2680</v>
      </c>
      <c r="N175">
        <v>3851</v>
      </c>
      <c r="O175">
        <v>3442</v>
      </c>
      <c r="P175">
        <v>3890</v>
      </c>
      <c r="Q175">
        <v>6184</v>
      </c>
      <c r="R175">
        <v>5848</v>
      </c>
      <c r="S175">
        <v>6266</v>
      </c>
      <c r="T175">
        <v>7615</v>
      </c>
      <c r="U175">
        <v>8963</v>
      </c>
      <c r="V175">
        <v>12328</v>
      </c>
      <c r="W175">
        <v>15082</v>
      </c>
      <c r="X175">
        <v>20685</v>
      </c>
      <c r="Y175">
        <v>25341</v>
      </c>
      <c r="Z175" s="110">
        <v>26077</v>
      </c>
      <c r="AA175" s="110">
        <v>29445</v>
      </c>
      <c r="AB175" s="110">
        <v>31251</v>
      </c>
      <c r="AC175" s="110">
        <v>36816</v>
      </c>
      <c r="AD175" s="110">
        <v>42666</v>
      </c>
    </row>
    <row r="176" spans="1:30" ht="12">
      <c r="A176" s="1" t="s">
        <v>378</v>
      </c>
      <c r="B176" s="1" t="s">
        <v>343</v>
      </c>
      <c r="C176" s="1" t="s">
        <v>317</v>
      </c>
      <c r="D176" s="107">
        <v>91</v>
      </c>
      <c r="E176" t="s">
        <v>473</v>
      </c>
      <c r="F176">
        <v>6113</v>
      </c>
      <c r="G176">
        <v>5180</v>
      </c>
      <c r="H176" t="s">
        <v>473</v>
      </c>
      <c r="I176" t="s">
        <v>404</v>
      </c>
      <c r="J176" t="s">
        <v>404</v>
      </c>
      <c r="K176" t="s">
        <v>404</v>
      </c>
      <c r="L176" t="s">
        <v>404</v>
      </c>
      <c r="M176" t="s">
        <v>404</v>
      </c>
      <c r="N176" t="s">
        <v>404</v>
      </c>
      <c r="O176" t="s">
        <v>404</v>
      </c>
      <c r="P176" t="s">
        <v>404</v>
      </c>
      <c r="Q176" t="s">
        <v>404</v>
      </c>
      <c r="R176" t="s">
        <v>404</v>
      </c>
      <c r="S176" t="s">
        <v>404</v>
      </c>
      <c r="T176" t="s">
        <v>404</v>
      </c>
      <c r="U176" t="s">
        <v>404</v>
      </c>
      <c r="V176" t="s">
        <v>404</v>
      </c>
      <c r="W176" t="s">
        <v>404</v>
      </c>
      <c r="X176" t="s">
        <v>404</v>
      </c>
      <c r="Y176" t="s">
        <v>404</v>
      </c>
      <c r="Z176" t="s">
        <v>404</v>
      </c>
      <c r="AA176" t="s">
        <v>404</v>
      </c>
      <c r="AB176" t="s">
        <v>404</v>
      </c>
      <c r="AC176" t="s">
        <v>404</v>
      </c>
      <c r="AD176" t="s">
        <v>404</v>
      </c>
    </row>
    <row r="177" spans="1:4" ht="15">
      <c r="A177" s="4" t="s">
        <v>456</v>
      </c>
      <c r="B177" s="1"/>
      <c r="C177" s="1"/>
      <c r="D177" s="98"/>
    </row>
    <row r="178" spans="1:30" ht="15">
      <c r="A178" s="1" t="s">
        <v>344</v>
      </c>
      <c r="B178" s="1" t="s">
        <v>393</v>
      </c>
      <c r="C178" s="1" t="s">
        <v>317</v>
      </c>
      <c r="D178" s="107">
        <v>92</v>
      </c>
      <c r="E178">
        <v>70</v>
      </c>
      <c r="F178">
        <v>74</v>
      </c>
      <c r="G178">
        <v>81.2</v>
      </c>
      <c r="H178">
        <v>89.2</v>
      </c>
      <c r="I178">
        <v>94.6</v>
      </c>
      <c r="J178">
        <v>94.4</v>
      </c>
      <c r="K178">
        <v>96.3</v>
      </c>
      <c r="L178">
        <v>103</v>
      </c>
      <c r="M178">
        <v>109</v>
      </c>
      <c r="N178">
        <v>109</v>
      </c>
      <c r="O178">
        <v>111</v>
      </c>
      <c r="P178">
        <v>123</v>
      </c>
      <c r="Q178">
        <v>121</v>
      </c>
      <c r="R178">
        <v>126</v>
      </c>
      <c r="S178">
        <v>150</v>
      </c>
      <c r="T178">
        <v>175</v>
      </c>
      <c r="U178">
        <v>180</v>
      </c>
      <c r="V178">
        <v>183</v>
      </c>
      <c r="W178">
        <v>203</v>
      </c>
      <c r="X178">
        <v>222</v>
      </c>
      <c r="Y178">
        <v>248</v>
      </c>
      <c r="Z178">
        <v>287</v>
      </c>
      <c r="AA178">
        <v>292</v>
      </c>
      <c r="AB178">
        <v>330</v>
      </c>
      <c r="AC178">
        <v>358</v>
      </c>
      <c r="AD178" s="109">
        <v>465</v>
      </c>
    </row>
    <row r="179" spans="1:30" ht="15">
      <c r="A179" s="1" t="s">
        <v>345</v>
      </c>
      <c r="B179" s="1" t="s">
        <v>315</v>
      </c>
      <c r="C179" s="1" t="s">
        <v>206</v>
      </c>
      <c r="D179" s="98"/>
      <c r="E179" s="84">
        <v>3873</v>
      </c>
      <c r="F179" s="84">
        <v>3926</v>
      </c>
      <c r="G179" s="84">
        <v>5042</v>
      </c>
      <c r="H179" s="84">
        <v>5766</v>
      </c>
      <c r="I179" s="84">
        <v>6624</v>
      </c>
      <c r="J179" s="84">
        <v>6982</v>
      </c>
      <c r="K179" s="84">
        <v>7621</v>
      </c>
      <c r="L179" s="84">
        <v>8267</v>
      </c>
      <c r="M179" s="84">
        <v>7765</v>
      </c>
      <c r="N179" s="84">
        <v>9240</v>
      </c>
      <c r="O179" s="84">
        <v>9638</v>
      </c>
      <c r="P179" s="84">
        <v>10124</v>
      </c>
      <c r="Q179" s="84">
        <v>11569</v>
      </c>
      <c r="R179" s="84">
        <v>12148</v>
      </c>
      <c r="S179">
        <v>13333</v>
      </c>
      <c r="T179">
        <v>14563</v>
      </c>
      <c r="U179">
        <v>14804</v>
      </c>
      <c r="V179">
        <v>15933</v>
      </c>
      <c r="W179">
        <v>17922</v>
      </c>
      <c r="X179">
        <v>19350</v>
      </c>
      <c r="Y179">
        <v>21718</v>
      </c>
      <c r="Z179">
        <v>22831</v>
      </c>
      <c r="AA179">
        <v>25397</v>
      </c>
      <c r="AB179">
        <v>25472</v>
      </c>
      <c r="AC179">
        <v>27529</v>
      </c>
      <c r="AD179" s="109">
        <v>30947</v>
      </c>
    </row>
    <row r="180" spans="1:30" ht="15">
      <c r="A180" s="1" t="s">
        <v>346</v>
      </c>
      <c r="B180" s="1" t="s">
        <v>170</v>
      </c>
      <c r="C180" s="1" t="s">
        <v>204</v>
      </c>
      <c r="D180" s="107" t="s">
        <v>56</v>
      </c>
      <c r="E180">
        <v>539</v>
      </c>
      <c r="F180">
        <v>648</v>
      </c>
      <c r="G180">
        <v>749</v>
      </c>
      <c r="H180">
        <v>849</v>
      </c>
      <c r="I180">
        <v>947</v>
      </c>
      <c r="J180">
        <v>1707</v>
      </c>
      <c r="K180">
        <v>3542</v>
      </c>
      <c r="L180">
        <v>3251</v>
      </c>
      <c r="M180">
        <v>5265</v>
      </c>
      <c r="N180">
        <v>6548</v>
      </c>
      <c r="O180">
        <v>8142</v>
      </c>
      <c r="P180">
        <v>14608</v>
      </c>
      <c r="Q180">
        <v>24443</v>
      </c>
      <c r="R180">
        <v>27847</v>
      </c>
      <c r="S180">
        <v>21665</v>
      </c>
      <c r="T180">
        <v>34955</v>
      </c>
      <c r="U180">
        <v>49628</v>
      </c>
      <c r="V180">
        <v>69664</v>
      </c>
      <c r="W180">
        <v>81283</v>
      </c>
      <c r="X180">
        <v>74859</v>
      </c>
      <c r="Y180">
        <v>70684</v>
      </c>
      <c r="Z180">
        <v>80944</v>
      </c>
      <c r="AA180" s="84">
        <v>102600</v>
      </c>
      <c r="AB180" s="84">
        <v>121600</v>
      </c>
      <c r="AC180" s="84">
        <v>132000</v>
      </c>
      <c r="AD180" s="109" t="s">
        <v>473</v>
      </c>
    </row>
    <row r="181" spans="1:30" ht="15">
      <c r="A181" s="1" t="s">
        <v>171</v>
      </c>
      <c r="B181" s="1" t="s">
        <v>297</v>
      </c>
      <c r="C181" s="1" t="s">
        <v>317</v>
      </c>
      <c r="D181" s="107">
        <v>94</v>
      </c>
      <c r="E181" t="s">
        <v>473</v>
      </c>
      <c r="F181" t="s">
        <v>473</v>
      </c>
      <c r="G181" t="s">
        <v>473</v>
      </c>
      <c r="H181" t="s">
        <v>473</v>
      </c>
      <c r="I181" t="s">
        <v>473</v>
      </c>
      <c r="J181" t="s">
        <v>473</v>
      </c>
      <c r="K181" t="s">
        <v>473</v>
      </c>
      <c r="L181" t="s">
        <v>473</v>
      </c>
      <c r="M181" t="s">
        <v>473</v>
      </c>
      <c r="N181" t="s">
        <v>473</v>
      </c>
      <c r="O181" t="s">
        <v>473</v>
      </c>
      <c r="P181" t="s">
        <v>473</v>
      </c>
      <c r="Q181" t="s">
        <v>473</v>
      </c>
      <c r="R181" t="s">
        <v>473</v>
      </c>
      <c r="S181" t="s">
        <v>473</v>
      </c>
      <c r="T181" t="s">
        <v>473</v>
      </c>
      <c r="U181" s="111">
        <v>892</v>
      </c>
      <c r="V181" s="111">
        <v>1649</v>
      </c>
      <c r="W181" s="111">
        <v>1814</v>
      </c>
      <c r="X181" s="111">
        <v>2437</v>
      </c>
      <c r="Y181">
        <v>3428</v>
      </c>
      <c r="Z181">
        <v>3473</v>
      </c>
      <c r="AA181">
        <v>4190</v>
      </c>
      <c r="AB181">
        <v>6908</v>
      </c>
      <c r="AC181">
        <v>7061</v>
      </c>
      <c r="AD181" s="109">
        <v>9207</v>
      </c>
    </row>
    <row r="182" spans="1:30" ht="15">
      <c r="A182" s="1" t="s">
        <v>298</v>
      </c>
      <c r="B182" s="1" t="s">
        <v>299</v>
      </c>
      <c r="C182" s="1" t="s">
        <v>317</v>
      </c>
      <c r="D182" s="107">
        <v>95</v>
      </c>
      <c r="E182">
        <v>13052</v>
      </c>
      <c r="F182">
        <v>12656</v>
      </c>
      <c r="G182">
        <v>16253</v>
      </c>
      <c r="H182">
        <v>20158</v>
      </c>
      <c r="I182">
        <v>21180</v>
      </c>
      <c r="J182">
        <v>25244</v>
      </c>
      <c r="K182">
        <v>26593</v>
      </c>
      <c r="L182">
        <v>25798</v>
      </c>
      <c r="M182">
        <v>30588</v>
      </c>
      <c r="N182">
        <v>34233</v>
      </c>
      <c r="O182" s="84">
        <v>36131</v>
      </c>
      <c r="P182" s="84">
        <v>38377</v>
      </c>
      <c r="Q182" s="84">
        <v>40495</v>
      </c>
      <c r="R182" s="84">
        <v>43395</v>
      </c>
      <c r="S182" s="84">
        <v>51577</v>
      </c>
      <c r="T182" s="84">
        <v>51989</v>
      </c>
      <c r="U182" s="110">
        <v>49480</v>
      </c>
      <c r="V182" s="110">
        <v>48264</v>
      </c>
      <c r="W182" s="110">
        <v>52518</v>
      </c>
      <c r="X182" s="110">
        <v>52010</v>
      </c>
      <c r="Y182" s="110">
        <v>52612</v>
      </c>
      <c r="Z182" s="110">
        <v>55776</v>
      </c>
      <c r="AA182" s="110">
        <v>55236</v>
      </c>
      <c r="AB182" s="110">
        <v>55495</v>
      </c>
      <c r="AC182" s="110">
        <v>58094</v>
      </c>
      <c r="AD182" s="110">
        <v>59224</v>
      </c>
    </row>
    <row r="183" spans="1:30" ht="15">
      <c r="A183" s="1" t="s">
        <v>145</v>
      </c>
      <c r="B183" s="1" t="s">
        <v>393</v>
      </c>
      <c r="C183" s="1" t="s">
        <v>317</v>
      </c>
      <c r="D183" s="98"/>
      <c r="E183" s="84">
        <v>220</v>
      </c>
      <c r="F183" s="84">
        <v>220</v>
      </c>
      <c r="G183" s="84">
        <v>214</v>
      </c>
      <c r="H183" s="84">
        <v>295</v>
      </c>
      <c r="I183" s="84">
        <v>250</v>
      </c>
      <c r="J183" s="84">
        <v>271</v>
      </c>
      <c r="K183" s="84">
        <v>285</v>
      </c>
      <c r="L183" s="84">
        <v>210</v>
      </c>
      <c r="M183" s="84">
        <v>296</v>
      </c>
      <c r="N183" s="84">
        <v>315</v>
      </c>
      <c r="O183" s="84">
        <v>352</v>
      </c>
      <c r="P183">
        <v>363</v>
      </c>
      <c r="Q183">
        <v>375</v>
      </c>
      <c r="R183">
        <v>375</v>
      </c>
      <c r="S183">
        <v>370</v>
      </c>
      <c r="T183">
        <v>434</v>
      </c>
      <c r="U183">
        <v>416</v>
      </c>
      <c r="V183">
        <v>428</v>
      </c>
      <c r="W183">
        <v>497</v>
      </c>
      <c r="X183">
        <v>732</v>
      </c>
      <c r="Y183">
        <v>952</v>
      </c>
      <c r="Z183">
        <v>997</v>
      </c>
      <c r="AA183">
        <v>971</v>
      </c>
      <c r="AB183">
        <v>984</v>
      </c>
      <c r="AC183">
        <v>885</v>
      </c>
      <c r="AD183" s="109">
        <v>849</v>
      </c>
    </row>
    <row r="184" spans="1:30" ht="15">
      <c r="A184" s="1" t="s">
        <v>146</v>
      </c>
      <c r="B184" s="1" t="s">
        <v>393</v>
      </c>
      <c r="C184" s="1" t="s">
        <v>204</v>
      </c>
      <c r="D184" s="98"/>
      <c r="E184">
        <v>577</v>
      </c>
      <c r="F184">
        <v>643</v>
      </c>
      <c r="G184">
        <v>4527</v>
      </c>
      <c r="H184">
        <v>2821</v>
      </c>
      <c r="I184">
        <v>883</v>
      </c>
      <c r="J184">
        <v>916</v>
      </c>
      <c r="K184">
        <v>1041</v>
      </c>
      <c r="L184">
        <v>1163</v>
      </c>
      <c r="M184">
        <v>778</v>
      </c>
      <c r="N184">
        <v>711</v>
      </c>
      <c r="O184">
        <v>680</v>
      </c>
      <c r="P184">
        <v>712</v>
      </c>
      <c r="Q184">
        <v>707</v>
      </c>
      <c r="R184">
        <v>784</v>
      </c>
      <c r="S184">
        <v>882</v>
      </c>
      <c r="T184">
        <v>950</v>
      </c>
      <c r="U184">
        <v>1039</v>
      </c>
      <c r="V184">
        <v>1020</v>
      </c>
      <c r="W184">
        <v>1052</v>
      </c>
      <c r="X184">
        <v>1209</v>
      </c>
      <c r="Y184">
        <v>1185</v>
      </c>
      <c r="Z184">
        <v>1220</v>
      </c>
      <c r="AA184">
        <v>1250</v>
      </c>
      <c r="AB184">
        <v>1568</v>
      </c>
      <c r="AC184">
        <v>1695</v>
      </c>
      <c r="AD184" s="109">
        <v>1637</v>
      </c>
    </row>
    <row r="185" spans="1:30" ht="15">
      <c r="A185" s="1" t="s">
        <v>147</v>
      </c>
      <c r="B185" s="1" t="s">
        <v>148</v>
      </c>
      <c r="C185" s="1" t="s">
        <v>317</v>
      </c>
      <c r="D185" s="98"/>
      <c r="E185" s="84">
        <v>16.1</v>
      </c>
      <c r="F185" t="s">
        <v>473</v>
      </c>
      <c r="G185" s="84">
        <v>149</v>
      </c>
      <c r="H185" s="84">
        <v>213</v>
      </c>
      <c r="I185" s="84">
        <v>758</v>
      </c>
      <c r="J185" s="84">
        <v>789</v>
      </c>
      <c r="K185" s="84">
        <v>1071</v>
      </c>
      <c r="L185" s="84">
        <v>1210</v>
      </c>
      <c r="M185" s="84">
        <v>1156</v>
      </c>
      <c r="N185" s="84">
        <v>1044</v>
      </c>
      <c r="O185">
        <v>1052</v>
      </c>
      <c r="P185">
        <v>1251</v>
      </c>
      <c r="Q185">
        <v>1402</v>
      </c>
      <c r="R185">
        <v>1445</v>
      </c>
      <c r="S185">
        <v>1368</v>
      </c>
      <c r="T185">
        <v>1392</v>
      </c>
      <c r="U185">
        <v>1439</v>
      </c>
      <c r="V185" s="84">
        <v>1451</v>
      </c>
      <c r="W185" s="84">
        <v>1521</v>
      </c>
      <c r="X185" s="84">
        <v>1737</v>
      </c>
      <c r="Y185">
        <v>1763</v>
      </c>
      <c r="Z185">
        <v>2150</v>
      </c>
      <c r="AA185" s="84">
        <v>2390</v>
      </c>
      <c r="AB185">
        <v>2452</v>
      </c>
      <c r="AC185">
        <v>2649</v>
      </c>
      <c r="AD185" s="110">
        <v>2918</v>
      </c>
    </row>
    <row r="186" spans="1:30" ht="15">
      <c r="A186" s="1" t="s">
        <v>149</v>
      </c>
      <c r="B186" s="1" t="s">
        <v>183</v>
      </c>
      <c r="C186" s="1" t="s">
        <v>317</v>
      </c>
      <c r="D186" s="107" t="s">
        <v>57</v>
      </c>
      <c r="E186">
        <v>589</v>
      </c>
      <c r="F186">
        <v>601</v>
      </c>
      <c r="G186">
        <v>742</v>
      </c>
      <c r="H186">
        <v>643</v>
      </c>
      <c r="I186">
        <v>778</v>
      </c>
      <c r="J186">
        <v>738</v>
      </c>
      <c r="K186">
        <v>779</v>
      </c>
      <c r="L186">
        <v>776</v>
      </c>
      <c r="M186">
        <v>737</v>
      </c>
      <c r="N186">
        <v>760</v>
      </c>
      <c r="O186">
        <v>676</v>
      </c>
      <c r="P186">
        <v>687</v>
      </c>
      <c r="Q186">
        <v>809</v>
      </c>
      <c r="R186">
        <v>933</v>
      </c>
      <c r="S186">
        <v>958</v>
      </c>
      <c r="T186">
        <v>1010</v>
      </c>
      <c r="U186">
        <v>1144</v>
      </c>
      <c r="V186">
        <v>1404</v>
      </c>
      <c r="W186">
        <v>1550</v>
      </c>
      <c r="X186">
        <v>1663</v>
      </c>
      <c r="Y186">
        <v>1775</v>
      </c>
      <c r="Z186">
        <v>1726</v>
      </c>
      <c r="AA186">
        <v>1882</v>
      </c>
      <c r="AB186">
        <v>2564</v>
      </c>
      <c r="AC186">
        <v>4743</v>
      </c>
      <c r="AD186" s="109">
        <v>3555</v>
      </c>
    </row>
    <row r="187" spans="1:30" ht="15">
      <c r="A187" s="1" t="s">
        <v>184</v>
      </c>
      <c r="B187" s="1" t="s">
        <v>365</v>
      </c>
      <c r="C187" s="1" t="s">
        <v>317</v>
      </c>
      <c r="D187" s="98"/>
      <c r="G187" t="s">
        <v>473</v>
      </c>
      <c r="H187" t="s">
        <v>473</v>
      </c>
      <c r="I187" t="s">
        <v>473</v>
      </c>
      <c r="J187" t="s">
        <v>473</v>
      </c>
      <c r="K187" t="s">
        <v>473</v>
      </c>
      <c r="L187" t="s">
        <v>473</v>
      </c>
      <c r="M187" t="s">
        <v>473</v>
      </c>
      <c r="N187" t="s">
        <v>473</v>
      </c>
      <c r="O187" t="s">
        <v>473</v>
      </c>
      <c r="P187" t="s">
        <v>473</v>
      </c>
      <c r="Q187" t="s">
        <v>473</v>
      </c>
      <c r="R187" t="s">
        <v>473</v>
      </c>
      <c r="S187" s="84">
        <v>2770</v>
      </c>
      <c r="T187" s="84">
        <v>2856</v>
      </c>
      <c r="U187">
        <v>2811</v>
      </c>
      <c r="V187">
        <v>3231</v>
      </c>
      <c r="W187">
        <v>3879</v>
      </c>
      <c r="X187">
        <v>5687</v>
      </c>
      <c r="Y187">
        <v>8436</v>
      </c>
      <c r="Z187">
        <v>7092</v>
      </c>
      <c r="AA187">
        <v>6831</v>
      </c>
      <c r="AB187" t="s">
        <v>473</v>
      </c>
      <c r="AC187" t="s">
        <v>473</v>
      </c>
      <c r="AD187" s="109" t="s">
        <v>473</v>
      </c>
    </row>
    <row r="188" spans="1:30" ht="15">
      <c r="A188" s="1" t="s">
        <v>366</v>
      </c>
      <c r="B188" s="1" t="s">
        <v>225</v>
      </c>
      <c r="C188" s="1" t="s">
        <v>317</v>
      </c>
      <c r="D188" s="107" t="s">
        <v>58</v>
      </c>
      <c r="E188" s="48">
        <v>50.08</v>
      </c>
      <c r="F188" s="48">
        <v>47.812</v>
      </c>
      <c r="G188" s="85">
        <v>61.333</v>
      </c>
      <c r="H188" s="85">
        <v>61.333</v>
      </c>
      <c r="I188" s="48">
        <v>57.601</v>
      </c>
      <c r="J188" s="48">
        <v>61.692</v>
      </c>
      <c r="K188" s="48">
        <v>53.549</v>
      </c>
      <c r="L188" s="48">
        <v>49.501</v>
      </c>
      <c r="M188" s="48">
        <v>50.025</v>
      </c>
      <c r="N188" s="48">
        <v>67.975</v>
      </c>
      <c r="O188" s="48">
        <v>78.231</v>
      </c>
      <c r="P188" s="48">
        <v>68.7</v>
      </c>
      <c r="Q188" s="48">
        <v>74.866</v>
      </c>
      <c r="R188" s="48">
        <v>78.85</v>
      </c>
      <c r="S188" s="48">
        <v>69.382</v>
      </c>
      <c r="T188" s="48">
        <v>70.303</v>
      </c>
      <c r="U188">
        <v>78.4</v>
      </c>
      <c r="V188">
        <v>95.1</v>
      </c>
      <c r="W188">
        <v>111</v>
      </c>
      <c r="X188">
        <v>133</v>
      </c>
      <c r="Y188">
        <v>143</v>
      </c>
      <c r="Z188">
        <v>155</v>
      </c>
      <c r="AA188">
        <v>170</v>
      </c>
      <c r="AB188">
        <v>182</v>
      </c>
      <c r="AC188">
        <v>212</v>
      </c>
      <c r="AD188" s="109">
        <v>251</v>
      </c>
    </row>
    <row r="189" spans="1:30" ht="15">
      <c r="A189" s="1" t="s">
        <v>108</v>
      </c>
      <c r="B189" s="1" t="s">
        <v>148</v>
      </c>
      <c r="C189" s="1" t="s">
        <v>317</v>
      </c>
      <c r="D189" s="107">
        <v>98</v>
      </c>
      <c r="E189" s="84">
        <v>13.6</v>
      </c>
      <c r="F189" s="84">
        <v>15.5</v>
      </c>
      <c r="G189" s="84">
        <v>17.2</v>
      </c>
      <c r="H189" s="84">
        <v>30.2</v>
      </c>
      <c r="I189" s="84">
        <v>31.1</v>
      </c>
      <c r="J189">
        <v>27.9</v>
      </c>
      <c r="K189">
        <v>36.6</v>
      </c>
      <c r="L189">
        <v>39.7</v>
      </c>
      <c r="M189">
        <v>41.7</v>
      </c>
      <c r="N189">
        <v>43.9</v>
      </c>
      <c r="O189">
        <v>45.9</v>
      </c>
      <c r="P189">
        <v>47.6</v>
      </c>
      <c r="Q189">
        <v>49.3</v>
      </c>
      <c r="R189">
        <v>53.4</v>
      </c>
      <c r="S189">
        <v>55.3</v>
      </c>
      <c r="T189">
        <v>67.1</v>
      </c>
      <c r="U189">
        <v>70.2</v>
      </c>
      <c r="V189">
        <v>75.7</v>
      </c>
      <c r="W189">
        <v>74.9</v>
      </c>
      <c r="X189">
        <v>82.7</v>
      </c>
      <c r="Y189">
        <v>86.8</v>
      </c>
      <c r="Z189">
        <v>101</v>
      </c>
      <c r="AA189">
        <v>109</v>
      </c>
      <c r="AB189">
        <v>120</v>
      </c>
      <c r="AC189" t="s">
        <v>473</v>
      </c>
      <c r="AD189" s="109" t="s">
        <v>473</v>
      </c>
    </row>
    <row r="190" spans="1:30" ht="15">
      <c r="A190" s="1" t="s">
        <v>109</v>
      </c>
      <c r="B190" s="1" t="s">
        <v>258</v>
      </c>
      <c r="C190" s="1" t="s">
        <v>317</v>
      </c>
      <c r="D190" s="107">
        <v>99</v>
      </c>
      <c r="E190" t="s">
        <v>473</v>
      </c>
      <c r="F190" t="s">
        <v>473</v>
      </c>
      <c r="G190" t="s">
        <v>473</v>
      </c>
      <c r="H190" t="s">
        <v>473</v>
      </c>
      <c r="I190" t="s">
        <v>473</v>
      </c>
      <c r="J190" t="s">
        <v>473</v>
      </c>
      <c r="K190" t="s">
        <v>473</v>
      </c>
      <c r="L190" t="s">
        <v>473</v>
      </c>
      <c r="M190" t="s">
        <v>473</v>
      </c>
      <c r="N190" s="84">
        <v>12246</v>
      </c>
      <c r="O190" s="84">
        <v>14728</v>
      </c>
      <c r="P190" s="84">
        <v>15546</v>
      </c>
      <c r="Q190" s="84">
        <v>21579</v>
      </c>
      <c r="R190" s="84">
        <v>21293</v>
      </c>
      <c r="S190" s="84">
        <v>19663</v>
      </c>
      <c r="T190" s="84">
        <v>21428</v>
      </c>
      <c r="U190" s="110">
        <v>25035</v>
      </c>
      <c r="V190" s="110">
        <v>24254</v>
      </c>
      <c r="W190" s="110">
        <v>26315</v>
      </c>
      <c r="X190" s="110">
        <v>31073</v>
      </c>
      <c r="Y190" s="110">
        <v>42497</v>
      </c>
      <c r="Z190" s="110">
        <v>50814</v>
      </c>
      <c r="AA190" s="110">
        <v>64286</v>
      </c>
      <c r="AB190" s="110">
        <v>70445</v>
      </c>
      <c r="AC190" s="84">
        <v>69866</v>
      </c>
      <c r="AD190" s="109" t="s">
        <v>473</v>
      </c>
    </row>
    <row r="191" spans="1:30" ht="15">
      <c r="A191" s="1" t="s">
        <v>224</v>
      </c>
      <c r="B191" s="1" t="s">
        <v>225</v>
      </c>
      <c r="C191" s="1" t="s">
        <v>317</v>
      </c>
      <c r="D191" s="107">
        <v>100</v>
      </c>
      <c r="E191" t="s">
        <v>404</v>
      </c>
      <c r="F191" t="s">
        <v>404</v>
      </c>
      <c r="G191" s="84">
        <v>9.7</v>
      </c>
      <c r="H191" s="84">
        <v>12.3</v>
      </c>
      <c r="I191" s="84">
        <v>15.7</v>
      </c>
      <c r="J191" s="84">
        <v>18.4</v>
      </c>
      <c r="K191">
        <v>28.3</v>
      </c>
      <c r="L191">
        <v>32.9</v>
      </c>
      <c r="M191">
        <v>39.2</v>
      </c>
      <c r="N191">
        <v>51.3</v>
      </c>
      <c r="O191">
        <v>52.2</v>
      </c>
      <c r="P191">
        <v>61.5</v>
      </c>
      <c r="Q191">
        <v>76.6</v>
      </c>
      <c r="R191">
        <v>91.1</v>
      </c>
      <c r="S191">
        <v>130</v>
      </c>
      <c r="T191">
        <v>148</v>
      </c>
      <c r="U191">
        <v>136</v>
      </c>
      <c r="V191">
        <v>156</v>
      </c>
      <c r="W191">
        <v>162</v>
      </c>
      <c r="X191">
        <v>209</v>
      </c>
      <c r="Y191">
        <v>239</v>
      </c>
      <c r="Z191" t="s">
        <v>473</v>
      </c>
      <c r="AA191" t="s">
        <v>473</v>
      </c>
      <c r="AB191">
        <v>251</v>
      </c>
      <c r="AC191">
        <v>308</v>
      </c>
      <c r="AD191" s="109">
        <v>304</v>
      </c>
    </row>
    <row r="192" spans="1:30" ht="15">
      <c r="A192" s="1" t="s">
        <v>230</v>
      </c>
      <c r="B192" s="1" t="s">
        <v>183</v>
      </c>
      <c r="C192" s="1" t="s">
        <v>317</v>
      </c>
      <c r="D192" s="107">
        <v>101</v>
      </c>
      <c r="E192">
        <v>5533</v>
      </c>
      <c r="F192">
        <v>6030</v>
      </c>
      <c r="G192" t="s">
        <v>404</v>
      </c>
      <c r="H192" t="s">
        <v>404</v>
      </c>
      <c r="I192" t="s">
        <v>404</v>
      </c>
      <c r="J192" t="s">
        <v>404</v>
      </c>
      <c r="K192" t="s">
        <v>404</v>
      </c>
      <c r="L192" t="s">
        <v>404</v>
      </c>
      <c r="M192" t="s">
        <v>404</v>
      </c>
      <c r="N192" t="s">
        <v>404</v>
      </c>
      <c r="O192" t="s">
        <v>404</v>
      </c>
      <c r="P192" t="s">
        <v>404</v>
      </c>
      <c r="Q192" t="s">
        <v>404</v>
      </c>
      <c r="R192" t="s">
        <v>404</v>
      </c>
      <c r="S192" t="s">
        <v>404</v>
      </c>
      <c r="T192" t="s">
        <v>404</v>
      </c>
      <c r="U192" t="s">
        <v>404</v>
      </c>
      <c r="V192" t="s">
        <v>404</v>
      </c>
      <c r="W192" t="s">
        <v>404</v>
      </c>
      <c r="X192" t="s">
        <v>404</v>
      </c>
      <c r="Y192" t="s">
        <v>404</v>
      </c>
      <c r="Z192" t="s">
        <v>404</v>
      </c>
      <c r="AA192" t="s">
        <v>404</v>
      </c>
      <c r="AB192" t="s">
        <v>404</v>
      </c>
      <c r="AC192" t="s">
        <v>404</v>
      </c>
      <c r="AD192" s="109" t="s">
        <v>404</v>
      </c>
    </row>
    <row r="193" spans="1:30" ht="15">
      <c r="A193" s="1" t="s">
        <v>176</v>
      </c>
      <c r="B193" s="1" t="s">
        <v>393</v>
      </c>
      <c r="C193" s="1" t="s">
        <v>317</v>
      </c>
      <c r="D193" s="98"/>
      <c r="G193" t="s">
        <v>404</v>
      </c>
      <c r="H193" t="s">
        <v>404</v>
      </c>
      <c r="I193" t="s">
        <v>404</v>
      </c>
      <c r="J193" t="s">
        <v>404</v>
      </c>
      <c r="K193" t="s">
        <v>404</v>
      </c>
      <c r="L193" t="s">
        <v>404</v>
      </c>
      <c r="M193" t="s">
        <v>404</v>
      </c>
      <c r="N193" t="s">
        <v>404</v>
      </c>
      <c r="O193" t="s">
        <v>404</v>
      </c>
      <c r="P193" t="s">
        <v>404</v>
      </c>
      <c r="Q193" t="s">
        <v>404</v>
      </c>
      <c r="R193" t="s">
        <v>404</v>
      </c>
      <c r="S193" t="s">
        <v>404</v>
      </c>
      <c r="T193" t="s">
        <v>404</v>
      </c>
      <c r="U193" t="s">
        <v>404</v>
      </c>
      <c r="V193" t="s">
        <v>404</v>
      </c>
      <c r="W193" t="s">
        <v>404</v>
      </c>
      <c r="X193" t="s">
        <v>404</v>
      </c>
      <c r="Y193" t="s">
        <v>404</v>
      </c>
      <c r="Z193" t="s">
        <v>404</v>
      </c>
      <c r="AA193" t="s">
        <v>404</v>
      </c>
      <c r="AB193" t="s">
        <v>404</v>
      </c>
      <c r="AC193" t="s">
        <v>404</v>
      </c>
      <c r="AD193" s="109" t="s">
        <v>404</v>
      </c>
    </row>
    <row r="195" ht="12">
      <c r="A195" s="2" t="s">
        <v>1</v>
      </c>
    </row>
    <row r="196" spans="1:2" ht="12">
      <c r="A196" t="s">
        <v>506</v>
      </c>
      <c r="B196" s="9"/>
    </row>
    <row r="197" spans="1:2" ht="12">
      <c r="A197" t="s">
        <v>507</v>
      </c>
      <c r="B197" s="9"/>
    </row>
    <row r="198" spans="1:2" ht="12">
      <c r="A198" t="s">
        <v>508</v>
      </c>
      <c r="B198" s="9"/>
    </row>
    <row r="199" spans="1:2" ht="12">
      <c r="A199" t="s">
        <v>509</v>
      </c>
      <c r="B199" s="9"/>
    </row>
    <row r="200" spans="1:2" ht="12">
      <c r="A200" t="s">
        <v>510</v>
      </c>
      <c r="B200" s="9"/>
    </row>
  </sheetData>
  <sheetProtection/>
  <mergeCells count="3">
    <mergeCell ref="A1:I1"/>
    <mergeCell ref="A2:N2"/>
    <mergeCell ref="A3:H3"/>
  </mergeCells>
  <hyperlinks>
    <hyperlink ref="D10" location="Footnotes!A12" display="Footnotes!A12"/>
    <hyperlink ref="D11" location="Footnotes!A13" display="‡ ¶ 2"/>
    <hyperlink ref="D12" location="Footnotes!A14" display="Footnotes!A14"/>
    <hyperlink ref="D15" location="Footnotes!A15" display="‖ 4"/>
    <hyperlink ref="D19" location="Footnotes!A16" display="‡ 5"/>
    <hyperlink ref="D22" location="Footnotes!A17" display="‡ 6"/>
    <hyperlink ref="D23" location="Footnotes!A18" display="Footnotes!A18"/>
    <hyperlink ref="D25" location="Footnotes!A19" display="Footnotes!A19"/>
    <hyperlink ref="D26" location="Footnotes!A20" display="Footnotes!A20"/>
    <hyperlink ref="D29" location="Footnotes!A21" display="‖ 10"/>
    <hyperlink ref="D30" location="Footnotes!A22" display="Footnotes!A22"/>
    <hyperlink ref="D31" location="Footnotes!A23" display="Footnotes!A23"/>
    <hyperlink ref="D32" location="Footnotes!A24" display="‡ 13"/>
    <hyperlink ref="D33" location="Footnotes!A25" display="‖ 14"/>
    <hyperlink ref="D34" location="Footnotes!A26" display="Footnotes!A26"/>
    <hyperlink ref="D35" location="Footnotes!A27" display="‖ 16"/>
    <hyperlink ref="D39" location="Footnotes!A28" display="‖ 17"/>
    <hyperlink ref="D43" location="Footnotes!A29" display="Footnotes!A29"/>
    <hyperlink ref="D44" location="Footnotes!A30" display="‖ 19"/>
    <hyperlink ref="D45" location="Footnotes!A31" display="Footnotes!A31"/>
    <hyperlink ref="D47" location="Footnotes!A32" display="Footnotes!A32"/>
    <hyperlink ref="D48" location="Footnotes!A33" display="Footnotes!A33"/>
    <hyperlink ref="D49" location="Footnotes!A34" display="§ ¶ 23"/>
    <hyperlink ref="D51" location="Footnotes!A35" display="Footnotes!A35"/>
    <hyperlink ref="D54" location="Footnotes!A36" display="Footnotes!A36"/>
    <hyperlink ref="D55" location="Footnotes!A37" display="‡ ‖ 26"/>
    <hyperlink ref="D56" location="Footnotes!A38" display="‡ 27"/>
    <hyperlink ref="D61" location="Footnotes!A39" display="‖ 28"/>
    <hyperlink ref="D65" location="Footnotes!A40" display="Footnotes!A40"/>
    <hyperlink ref="D66" location="Footnotes!A41" display="Footnotes!A41"/>
    <hyperlink ref="D68" location="Footnotes!A42" display="Footnotes!A42"/>
    <hyperlink ref="D70" location="Footnotes!A43" display="Footnotes!A43"/>
    <hyperlink ref="D71" location="Footnotes!A44" display="Footnotes!A44"/>
    <hyperlink ref="D74" location="Footnotes!A45" display="Footnotes!A45"/>
    <hyperlink ref="D75" location="Footnotes!A46" display="Footnotes!A46"/>
    <hyperlink ref="D79" location="Footnotes!A47" display="Footnotes!A47"/>
    <hyperlink ref="D82" location="Footnotes!A48" display="Footnotes!A48"/>
    <hyperlink ref="D84" location="Footnotes!A49" display="§ 38"/>
    <hyperlink ref="D85" location="Footnotes!A50" display="Footnotes!A50"/>
    <hyperlink ref="D86" location="Footnotes!A51" display="Footnotes!A51"/>
    <hyperlink ref="D87" location="Footnotes!A52" display="‡ 41"/>
    <hyperlink ref="D88" location="Footnotes!A53" display="Footnotes!A53"/>
    <hyperlink ref="D89" location="Footnotes!A54" display="Footnotes!A54"/>
    <hyperlink ref="D91" location="Footnotes!A55" display="‖ 44"/>
    <hyperlink ref="D95" location="Footnotes!A56" display="Footnotes!A56"/>
    <hyperlink ref="D97" location="Footnotes!A57" display="Footnotes!A57"/>
    <hyperlink ref="D98" location="Footnotes!A58" display="Footnotes!A58"/>
    <hyperlink ref="D100" location="Footnotes!A59" display="Footnotes!A59"/>
    <hyperlink ref="D102" location="Footnotes!A60" display="Footnotes!A60"/>
    <hyperlink ref="D103" location="Footnotes!A61" display="Footnotes!A61"/>
    <hyperlink ref="D104" location="Footnotes!A62" display="† 51"/>
    <hyperlink ref="D105" location="Footnotes!A63" display="Footnotes!A63"/>
    <hyperlink ref="D106" location="Footnotes!A64" display="Footnotes!A64"/>
    <hyperlink ref="D110" location="Footnotes!A65" display="Footnotes!A65"/>
    <hyperlink ref="D111" location="Footnotes!A66" display="Footnotes!A66"/>
    <hyperlink ref="D115" location="Footnotes!A67" display="Footnotes!A67"/>
    <hyperlink ref="D116" location="Footnotes!A68" display="Footnotes!A68"/>
    <hyperlink ref="D118" location="Footnotes!A69" display="Footnotes!A69"/>
    <hyperlink ref="D120" location="Footnotes!A70" display="Footnotes!A70"/>
    <hyperlink ref="D122" location="Footnotes!A71" display="‡ 60"/>
    <hyperlink ref="D123" location="Footnotes!A72" display="Footnotes!A72"/>
    <hyperlink ref="D126" location="Footnotes!A73" display="† 62"/>
    <hyperlink ref="D128" location="Footnotes!A74" display="‡ 63"/>
    <hyperlink ref="D130" location="Footnotes!A75" display="§ ¶ 64"/>
    <hyperlink ref="D131" location="Footnotes!A76" display="† 65"/>
    <hyperlink ref="D133" location="Footnotes!A77" display="‖ 66"/>
    <hyperlink ref="D136" location="Footnotes!A78" display="† ¶ 67"/>
    <hyperlink ref="D137" location="Footnotes!A79" display="† 68"/>
    <hyperlink ref="D138" location="Footnotes!A80" display="Footnotes!A80"/>
    <hyperlink ref="D140" location="Footnotes!A81" display="Footnotes!A81"/>
    <hyperlink ref="D141" location="Footnotes!A82" display="Footnotes!A82"/>
    <hyperlink ref="D143" location="Footnotes!A83" display="‖ 72"/>
    <hyperlink ref="D145" location="Footnotes!A84" display="Footnotes!A84"/>
    <hyperlink ref="D146" location="Footnotes!A85" display="† 74"/>
    <hyperlink ref="D147" location="Footnotes!A86" display="Footnotes!A86"/>
    <hyperlink ref="D149" location="Footnotes!A87" display="Footnotes!A87"/>
    <hyperlink ref="D151" location="Footnotes!A88" display="† 77"/>
    <hyperlink ref="D153" location="Footnotes!A89" display="Footnotes!A89"/>
    <hyperlink ref="D154" location="Footnotes!A90" display="Footnotes!A90"/>
    <hyperlink ref="D155" location="Footnotes!A91" display="Footnotes!A91"/>
    <hyperlink ref="D157" location="Footnotes!A92" display="Footnotes!A92"/>
    <hyperlink ref="D159" location="Footnotes!A93" display="† ¶ 82"/>
    <hyperlink ref="D160" location="Footnotes!A94" display="Footnotes!A94"/>
    <hyperlink ref="D163" location="Footnotes!A95" display="Footnotes!A95"/>
    <hyperlink ref="D166" location="Footnotes!A96" display="Footnotes!A96"/>
    <hyperlink ref="D167" location="Footnotes!A97" display="Footnotes!A97"/>
    <hyperlink ref="D171" location="Footnotes!A98" display="Footnotes!A98"/>
    <hyperlink ref="D172" location="Footnotes!A99" display="† ¶ 88"/>
    <hyperlink ref="D174" location="Footnotes!A100" display="Footnotes!A100"/>
    <hyperlink ref="D175" location="Footnotes!A101" display="§ 90"/>
    <hyperlink ref="D176" location="Footnotes!A102" display="Footnotes!A102"/>
    <hyperlink ref="D178" location="Footnotes!A103" display="Footnotes!A103"/>
    <hyperlink ref="D180" location="Footnotes!A104" display="¶ 93"/>
    <hyperlink ref="D181" location="Footnotes!A105" display="Footnotes!A105"/>
    <hyperlink ref="D182" location="Footnotes!A106" display="Footnotes!A106"/>
    <hyperlink ref="D186" location="Footnotes!A107" display="‡ 96"/>
    <hyperlink ref="D188" location="Footnotes!A108" display="§ 97"/>
    <hyperlink ref="D189" location="Footnotes!A109" display="Footnotes!A109"/>
    <hyperlink ref="D190" location="Footnotes!A110" display="Footnotes!A110"/>
    <hyperlink ref="D191" location="Footnotes!A111" display="Footnotes!A111"/>
    <hyperlink ref="D192" location="Footnotes!A112" display="Footnotes!A112"/>
  </hyperlink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Y566"/>
  <sheetViews>
    <sheetView zoomScalePageLayoutView="0" workbookViewId="0" topLeftCell="A1">
      <pane xSplit="2" ySplit="7" topLeftCell="H49" activePane="bottomRight" state="frozen"/>
      <selection pane="topLeft" activeCell="D36" sqref="D36"/>
      <selection pane="topRight" activeCell="D36" sqref="D36"/>
      <selection pane="bottomLeft" activeCell="D36" sqref="D36"/>
      <selection pane="bottomRight" activeCell="A1" sqref="A1:G1"/>
    </sheetView>
  </sheetViews>
  <sheetFormatPr defaultColWidth="10.75390625" defaultRowHeight="12.75"/>
  <cols>
    <col min="1" max="1" width="18.50390625" style="1" customWidth="1"/>
    <col min="2" max="2" width="16.50390625" style="1" customWidth="1"/>
    <col min="3" max="16384" width="10.75390625" style="1" customWidth="1"/>
  </cols>
  <sheetData>
    <row r="1" spans="1:22" ht="17.25">
      <c r="A1" s="126" t="s">
        <v>68</v>
      </c>
      <c r="B1" s="126"/>
      <c r="C1" s="126"/>
      <c r="D1" s="126"/>
      <c r="E1" s="126"/>
      <c r="F1" s="126"/>
      <c r="G1" s="126"/>
      <c r="H1" s="22"/>
      <c r="I1" s="22"/>
      <c r="J1" s="22"/>
      <c r="K1" s="22"/>
      <c r="L1" s="22"/>
      <c r="M1" s="22"/>
      <c r="N1" s="22"/>
      <c r="O1" s="22"/>
      <c r="P1" s="22"/>
      <c r="Q1" s="22"/>
      <c r="R1" s="22"/>
      <c r="S1" s="22"/>
      <c r="T1" s="22"/>
      <c r="U1" s="23"/>
      <c r="V1" s="23"/>
    </row>
    <row r="2" spans="1:22" ht="12.75">
      <c r="A2" s="127" t="s">
        <v>94</v>
      </c>
      <c r="B2" s="127"/>
      <c r="C2" s="127"/>
      <c r="D2" s="127"/>
      <c r="E2" s="127"/>
      <c r="F2" s="127"/>
      <c r="G2" s="127"/>
      <c r="H2" s="127"/>
      <c r="I2" s="127"/>
      <c r="J2" s="127"/>
      <c r="K2" s="127"/>
      <c r="L2" s="127"/>
      <c r="M2" s="22"/>
      <c r="N2" s="22"/>
      <c r="O2" s="22"/>
      <c r="P2" s="22"/>
      <c r="Q2" s="22"/>
      <c r="R2" s="22"/>
      <c r="S2" s="22"/>
      <c r="T2" s="22"/>
      <c r="U2" s="23"/>
      <c r="V2" s="23"/>
    </row>
    <row r="3" spans="1:22" ht="12">
      <c r="A3" s="128" t="s">
        <v>134</v>
      </c>
      <c r="B3" s="128"/>
      <c r="C3" s="128"/>
      <c r="D3" s="128"/>
      <c r="E3" s="128"/>
      <c r="F3" s="129"/>
      <c r="G3" s="24"/>
      <c r="H3" s="24"/>
      <c r="I3" s="24"/>
      <c r="J3" s="24"/>
      <c r="K3" s="24"/>
      <c r="L3" s="24"/>
      <c r="M3" s="24"/>
      <c r="N3" s="24"/>
      <c r="O3" s="24"/>
      <c r="P3" s="24"/>
      <c r="Q3" s="24"/>
      <c r="R3" s="24"/>
      <c r="S3" s="24"/>
      <c r="T3" s="24"/>
      <c r="U3" s="24"/>
      <c r="V3" s="24"/>
    </row>
    <row r="4" spans="1:22" ht="12">
      <c r="A4" s="86" t="s">
        <v>499</v>
      </c>
      <c r="B4" s="79"/>
      <c r="C4" s="79"/>
      <c r="D4" s="79"/>
      <c r="E4" s="79"/>
      <c r="F4" s="80"/>
      <c r="G4" s="24"/>
      <c r="H4" s="24"/>
      <c r="I4" s="24"/>
      <c r="J4" s="24"/>
      <c r="K4" s="24"/>
      <c r="L4" s="24"/>
      <c r="M4" s="24"/>
      <c r="N4" s="24"/>
      <c r="O4" s="24"/>
      <c r="P4" s="24"/>
      <c r="Q4" s="24"/>
      <c r="R4" s="24"/>
      <c r="S4" s="24"/>
      <c r="T4" s="24"/>
      <c r="U4" s="24"/>
      <c r="V4" s="24"/>
    </row>
    <row r="5" spans="1:22" ht="12">
      <c r="A5" s="1" t="s">
        <v>116</v>
      </c>
      <c r="F5" s="24"/>
      <c r="G5" s="24"/>
      <c r="H5" s="24"/>
      <c r="I5" s="24"/>
      <c r="J5" s="24"/>
      <c r="K5" s="24"/>
      <c r="L5" s="24"/>
      <c r="M5" s="24"/>
      <c r="N5" s="24"/>
      <c r="O5" s="24"/>
      <c r="P5" s="24"/>
      <c r="Q5" s="24"/>
      <c r="R5" s="24"/>
      <c r="S5" s="24"/>
      <c r="T5" s="24"/>
      <c r="U5" s="24"/>
      <c r="V5" s="24"/>
    </row>
    <row r="6" spans="6:22" ht="12">
      <c r="F6" s="24"/>
      <c r="G6" s="24"/>
      <c r="H6" s="24"/>
      <c r="I6" s="24"/>
      <c r="J6" s="24"/>
      <c r="K6" s="24"/>
      <c r="L6" s="24"/>
      <c r="M6" s="24"/>
      <c r="N6" s="24"/>
      <c r="O6" s="24"/>
      <c r="P6" s="24"/>
      <c r="Q6" s="24"/>
      <c r="R6" s="24"/>
      <c r="S6" s="24"/>
      <c r="T6" s="24"/>
      <c r="U6" s="24"/>
      <c r="V6" s="24"/>
    </row>
    <row r="7" spans="1:49" ht="15">
      <c r="A7" s="4" t="s">
        <v>216</v>
      </c>
      <c r="B7" s="4" t="s">
        <v>217</v>
      </c>
      <c r="C7" s="99" t="s">
        <v>501</v>
      </c>
      <c r="D7" s="25">
        <v>1988</v>
      </c>
      <c r="E7" s="25">
        <v>1989</v>
      </c>
      <c r="F7" s="25">
        <v>1990</v>
      </c>
      <c r="G7" s="25">
        <v>1991</v>
      </c>
      <c r="H7" s="25">
        <v>1992</v>
      </c>
      <c r="I7" s="25">
        <v>1993</v>
      </c>
      <c r="J7" s="25">
        <v>1994</v>
      </c>
      <c r="K7" s="25">
        <v>1995</v>
      </c>
      <c r="L7" s="25">
        <v>1996</v>
      </c>
      <c r="M7" s="25">
        <v>1997</v>
      </c>
      <c r="N7" s="25">
        <v>1998</v>
      </c>
      <c r="O7" s="25">
        <v>1999</v>
      </c>
      <c r="P7" s="25">
        <v>2000</v>
      </c>
      <c r="Q7" s="25">
        <v>2001</v>
      </c>
      <c r="R7" s="25">
        <v>2002</v>
      </c>
      <c r="S7" s="25">
        <v>2003</v>
      </c>
      <c r="T7" s="25">
        <v>2004</v>
      </c>
      <c r="U7" s="25">
        <v>2005</v>
      </c>
      <c r="V7" s="25">
        <v>2006</v>
      </c>
      <c r="W7" s="25">
        <v>2007</v>
      </c>
      <c r="X7" s="25">
        <v>2008</v>
      </c>
      <c r="Y7" s="25">
        <v>2009</v>
      </c>
      <c r="Z7" s="25">
        <v>2010</v>
      </c>
      <c r="AA7" s="25">
        <v>2011</v>
      </c>
      <c r="AB7" s="25">
        <v>2012</v>
      </c>
      <c r="AC7" s="25">
        <v>2013</v>
      </c>
      <c r="AD7" s="25"/>
      <c r="AE7" s="25"/>
      <c r="AF7" s="25"/>
      <c r="AG7" s="25"/>
      <c r="AH7" s="25"/>
      <c r="AI7" s="25"/>
      <c r="AJ7" s="25"/>
      <c r="AK7" s="25"/>
      <c r="AL7" s="25"/>
      <c r="AM7" s="25"/>
      <c r="AN7" s="25"/>
      <c r="AO7" s="25"/>
      <c r="AP7" s="25"/>
      <c r="AQ7" s="25"/>
      <c r="AR7" s="25"/>
      <c r="AS7" s="25"/>
      <c r="AT7" s="25"/>
      <c r="AU7" s="25"/>
      <c r="AV7" s="25"/>
      <c r="AW7" s="25"/>
    </row>
    <row r="8" spans="1:29" ht="15">
      <c r="A8" s="4" t="s">
        <v>157</v>
      </c>
      <c r="C8" s="98"/>
      <c r="F8"/>
      <c r="G8"/>
      <c r="H8"/>
      <c r="I8"/>
      <c r="J8"/>
      <c r="K8"/>
      <c r="L8"/>
      <c r="M8"/>
      <c r="N8"/>
      <c r="O8"/>
      <c r="P8"/>
      <c r="Q8"/>
      <c r="R8"/>
      <c r="S8"/>
      <c r="T8"/>
      <c r="U8"/>
      <c r="V8"/>
      <c r="W8"/>
      <c r="X8"/>
      <c r="Y8"/>
      <c r="Z8"/>
      <c r="AA8"/>
      <c r="AB8"/>
      <c r="AC8"/>
    </row>
    <row r="9" spans="1:29" ht="12">
      <c r="A9" s="3" t="s">
        <v>158</v>
      </c>
      <c r="C9" s="98"/>
      <c r="F9"/>
      <c r="G9"/>
      <c r="H9"/>
      <c r="I9"/>
      <c r="J9"/>
      <c r="K9"/>
      <c r="L9"/>
      <c r="M9"/>
      <c r="N9"/>
      <c r="O9"/>
      <c r="P9"/>
      <c r="Q9"/>
      <c r="R9"/>
      <c r="S9"/>
      <c r="T9"/>
      <c r="U9"/>
      <c r="V9"/>
      <c r="W9"/>
      <c r="X9"/>
      <c r="Y9"/>
      <c r="Z9"/>
      <c r="AA9"/>
      <c r="AB9"/>
      <c r="AC9"/>
    </row>
    <row r="10" spans="1:29" ht="12">
      <c r="A10" s="1" t="s">
        <v>392</v>
      </c>
      <c r="B10" s="1" t="s">
        <v>297</v>
      </c>
      <c r="C10" s="107">
        <v>1</v>
      </c>
      <c r="D10">
        <v>6.1</v>
      </c>
      <c r="E10">
        <v>6.5</v>
      </c>
      <c r="F10" s="84">
        <v>8.1</v>
      </c>
      <c r="G10">
        <v>10.4</v>
      </c>
      <c r="H10" s="85">
        <v>23</v>
      </c>
      <c r="I10">
        <v>29.8</v>
      </c>
      <c r="J10">
        <v>46.8</v>
      </c>
      <c r="K10">
        <v>58.8</v>
      </c>
      <c r="L10">
        <v>79.5</v>
      </c>
      <c r="M10">
        <v>101</v>
      </c>
      <c r="N10">
        <v>112</v>
      </c>
      <c r="O10">
        <v>122</v>
      </c>
      <c r="P10">
        <v>142</v>
      </c>
      <c r="Q10">
        <v>162</v>
      </c>
      <c r="R10">
        <v>167</v>
      </c>
      <c r="S10">
        <v>171</v>
      </c>
      <c r="T10">
        <v>202</v>
      </c>
      <c r="U10">
        <v>214</v>
      </c>
      <c r="V10">
        <v>225</v>
      </c>
      <c r="W10">
        <v>273</v>
      </c>
      <c r="X10">
        <v>334</v>
      </c>
      <c r="Y10">
        <v>384</v>
      </c>
      <c r="Z10">
        <v>422</v>
      </c>
      <c r="AA10">
        <v>631</v>
      </c>
      <c r="AB10">
        <v>723</v>
      </c>
      <c r="AC10">
        <v>826</v>
      </c>
    </row>
    <row r="11" spans="1:29" ht="12">
      <c r="A11" s="1" t="s">
        <v>394</v>
      </c>
      <c r="B11" s="1" t="s">
        <v>393</v>
      </c>
      <c r="C11" s="108" t="s">
        <v>502</v>
      </c>
      <c r="D11" t="s">
        <v>473</v>
      </c>
      <c r="E11" t="s">
        <v>473</v>
      </c>
      <c r="F11" t="s">
        <v>473</v>
      </c>
      <c r="G11" t="s">
        <v>473</v>
      </c>
      <c r="H11" t="s">
        <v>473</v>
      </c>
      <c r="I11" t="s">
        <v>473</v>
      </c>
      <c r="J11" t="s">
        <v>473</v>
      </c>
      <c r="K11" t="s">
        <v>473</v>
      </c>
      <c r="L11" t="s">
        <v>473</v>
      </c>
      <c r="M11">
        <v>577</v>
      </c>
      <c r="N11">
        <v>675</v>
      </c>
      <c r="O11">
        <v>535</v>
      </c>
      <c r="P11">
        <v>556</v>
      </c>
      <c r="Q11">
        <v>496</v>
      </c>
      <c r="R11">
        <v>575</v>
      </c>
      <c r="S11">
        <v>700</v>
      </c>
      <c r="T11">
        <v>894</v>
      </c>
      <c r="U11">
        <v>904</v>
      </c>
      <c r="V11">
        <v>807</v>
      </c>
      <c r="W11">
        <v>807</v>
      </c>
      <c r="X11">
        <v>1346</v>
      </c>
      <c r="Y11" t="s">
        <v>473</v>
      </c>
      <c r="Z11" t="s">
        <v>473</v>
      </c>
      <c r="AA11" t="s">
        <v>473</v>
      </c>
      <c r="AB11">
        <v>3769</v>
      </c>
      <c r="AC11" t="s">
        <v>473</v>
      </c>
    </row>
    <row r="12" spans="1:29" ht="12">
      <c r="A12" s="1" t="s">
        <v>257</v>
      </c>
      <c r="B12" s="1" t="s">
        <v>258</v>
      </c>
      <c r="C12" s="107">
        <v>3</v>
      </c>
      <c r="D12">
        <v>7530</v>
      </c>
      <c r="E12">
        <v>8408</v>
      </c>
      <c r="F12">
        <v>8817</v>
      </c>
      <c r="G12">
        <v>9999</v>
      </c>
      <c r="H12">
        <v>10489</v>
      </c>
      <c r="I12">
        <v>11640</v>
      </c>
      <c r="J12">
        <v>12564</v>
      </c>
      <c r="K12">
        <v>18420</v>
      </c>
      <c r="L12">
        <v>12946</v>
      </c>
      <c r="M12">
        <v>13748</v>
      </c>
      <c r="N12">
        <v>14008</v>
      </c>
      <c r="O12">
        <v>13694</v>
      </c>
      <c r="P12">
        <v>9129</v>
      </c>
      <c r="Q12">
        <v>16619</v>
      </c>
      <c r="R12">
        <v>16254</v>
      </c>
      <c r="S12">
        <v>17418</v>
      </c>
      <c r="T12">
        <v>17182</v>
      </c>
      <c r="U12">
        <v>18006</v>
      </c>
      <c r="V12">
        <v>18775</v>
      </c>
      <c r="W12">
        <v>19730</v>
      </c>
      <c r="X12">
        <v>22824</v>
      </c>
      <c r="Y12">
        <v>24615</v>
      </c>
      <c r="Z12">
        <v>26605</v>
      </c>
      <c r="AA12">
        <v>27042</v>
      </c>
      <c r="AB12">
        <v>29360</v>
      </c>
      <c r="AC12">
        <v>34173</v>
      </c>
    </row>
    <row r="13" spans="1:29" ht="15">
      <c r="A13" s="1" t="s">
        <v>336</v>
      </c>
      <c r="B13" s="1" t="s">
        <v>393</v>
      </c>
      <c r="C13" s="98"/>
      <c r="D13">
        <v>200</v>
      </c>
      <c r="E13">
        <v>222</v>
      </c>
      <c r="F13">
        <v>218</v>
      </c>
      <c r="G13">
        <v>241</v>
      </c>
      <c r="H13">
        <v>256</v>
      </c>
      <c r="I13">
        <v>277</v>
      </c>
      <c r="J13">
        <v>301</v>
      </c>
      <c r="K13">
        <v>324</v>
      </c>
      <c r="L13">
        <v>387</v>
      </c>
      <c r="M13">
        <v>396</v>
      </c>
      <c r="N13">
        <v>417</v>
      </c>
      <c r="O13">
        <v>424</v>
      </c>
      <c r="P13">
        <v>456</v>
      </c>
      <c r="Q13">
        <v>483</v>
      </c>
      <c r="R13">
        <v>491</v>
      </c>
      <c r="S13">
        <v>525</v>
      </c>
      <c r="T13">
        <v>554</v>
      </c>
      <c r="U13">
        <v>608</v>
      </c>
      <c r="V13">
        <v>662</v>
      </c>
      <c r="W13">
        <v>629</v>
      </c>
      <c r="X13">
        <v>713</v>
      </c>
      <c r="Y13">
        <v>763</v>
      </c>
      <c r="Z13" s="112">
        <v>818</v>
      </c>
      <c r="AA13" s="109">
        <v>1007</v>
      </c>
      <c r="AB13" s="110">
        <v>1271</v>
      </c>
      <c r="AC13" s="84">
        <v>1540</v>
      </c>
    </row>
    <row r="14" spans="1:29" ht="12">
      <c r="A14" s="3" t="s">
        <v>337</v>
      </c>
      <c r="C14" s="98"/>
      <c r="D14"/>
      <c r="E14"/>
      <c r="F14"/>
      <c r="G14"/>
      <c r="H14"/>
      <c r="I14"/>
      <c r="J14"/>
      <c r="K14"/>
      <c r="L14"/>
      <c r="M14"/>
      <c r="N14"/>
      <c r="O14"/>
      <c r="P14"/>
      <c r="Q14"/>
      <c r="R14"/>
      <c r="S14"/>
      <c r="T14"/>
      <c r="U14"/>
      <c r="V14"/>
      <c r="W14"/>
      <c r="X14"/>
      <c r="Y14"/>
      <c r="Z14"/>
      <c r="AA14"/>
      <c r="AB14"/>
      <c r="AC14"/>
    </row>
    <row r="15" spans="1:29" ht="12">
      <c r="A15" s="1" t="s">
        <v>249</v>
      </c>
      <c r="B15" s="1" t="s">
        <v>8</v>
      </c>
      <c r="C15" s="108" t="s">
        <v>503</v>
      </c>
      <c r="D15" t="s">
        <v>473</v>
      </c>
      <c r="E15" t="s">
        <v>473</v>
      </c>
      <c r="F15" t="s">
        <v>473</v>
      </c>
      <c r="G15">
        <v>0.1</v>
      </c>
      <c r="H15">
        <v>0.2</v>
      </c>
      <c r="I15">
        <v>4.7</v>
      </c>
      <c r="J15">
        <v>35.4</v>
      </c>
      <c r="K15">
        <v>643</v>
      </c>
      <c r="L15">
        <v>20452</v>
      </c>
      <c r="M15">
        <v>104621</v>
      </c>
      <c r="N15">
        <v>66889</v>
      </c>
      <c r="O15" s="82">
        <v>3</v>
      </c>
      <c r="P15">
        <v>5.9</v>
      </c>
      <c r="Q15">
        <v>8.9</v>
      </c>
      <c r="R15">
        <v>19.1</v>
      </c>
      <c r="S15">
        <v>50</v>
      </c>
      <c r="T15">
        <v>68.3</v>
      </c>
      <c r="U15">
        <v>119</v>
      </c>
      <c r="V15">
        <v>158</v>
      </c>
      <c r="W15">
        <v>156</v>
      </c>
      <c r="X15">
        <v>237</v>
      </c>
      <c r="Y15">
        <v>263</v>
      </c>
      <c r="Z15">
        <v>322</v>
      </c>
      <c r="AA15">
        <v>342</v>
      </c>
      <c r="AB15">
        <v>396</v>
      </c>
      <c r="AC15">
        <v>588</v>
      </c>
    </row>
    <row r="16" spans="1:29" ht="12">
      <c r="A16" s="1" t="s">
        <v>483</v>
      </c>
      <c r="B16" s="1" t="s">
        <v>5</v>
      </c>
      <c r="C16" s="98"/>
      <c r="D16" s="48">
        <v>11000</v>
      </c>
      <c r="E16">
        <v>9100</v>
      </c>
      <c r="F16">
        <v>8900</v>
      </c>
      <c r="G16">
        <v>0</v>
      </c>
      <c r="H16">
        <v>0</v>
      </c>
      <c r="I16">
        <v>0</v>
      </c>
      <c r="J16">
        <v>0</v>
      </c>
      <c r="K16">
        <v>0</v>
      </c>
      <c r="L16">
        <v>0</v>
      </c>
      <c r="M16">
        <v>0</v>
      </c>
      <c r="N16">
        <v>0</v>
      </c>
      <c r="O16" s="48">
        <v>11000</v>
      </c>
      <c r="P16">
        <v>10300</v>
      </c>
      <c r="Q16">
        <v>9600</v>
      </c>
      <c r="R16">
        <v>18100</v>
      </c>
      <c r="S16">
        <v>20100</v>
      </c>
      <c r="T16">
        <v>22072</v>
      </c>
      <c r="U16">
        <v>23581</v>
      </c>
      <c r="V16">
        <v>24464</v>
      </c>
      <c r="W16" t="s">
        <v>473</v>
      </c>
      <c r="X16">
        <v>28984</v>
      </c>
      <c r="Y16" t="s">
        <v>473</v>
      </c>
      <c r="Z16" t="s">
        <v>473</v>
      </c>
      <c r="AA16" t="s">
        <v>473</v>
      </c>
      <c r="AB16">
        <v>39935</v>
      </c>
      <c r="AC16">
        <v>42489</v>
      </c>
    </row>
    <row r="17" spans="1:29" ht="12">
      <c r="A17" s="1" t="s">
        <v>437</v>
      </c>
      <c r="B17" s="1" t="s">
        <v>438</v>
      </c>
      <c r="C17" s="98"/>
      <c r="D17" s="9">
        <v>182</v>
      </c>
      <c r="E17" s="9">
        <v>216</v>
      </c>
      <c r="F17" s="9">
        <v>316</v>
      </c>
      <c r="G17" s="9">
        <v>359</v>
      </c>
      <c r="H17" s="9">
        <v>381</v>
      </c>
      <c r="I17" s="9">
        <v>473</v>
      </c>
      <c r="J17" s="9">
        <v>452</v>
      </c>
      <c r="K17" s="9">
        <v>462</v>
      </c>
      <c r="L17" s="9">
        <v>469</v>
      </c>
      <c r="M17" s="9">
        <v>625</v>
      </c>
      <c r="N17" s="9">
        <v>812</v>
      </c>
      <c r="O17" s="9">
        <v>775</v>
      </c>
      <c r="P17" s="9">
        <v>998</v>
      </c>
      <c r="Q17">
        <v>1305</v>
      </c>
      <c r="R17">
        <v>1451</v>
      </c>
      <c r="S17">
        <v>1503</v>
      </c>
      <c r="T17">
        <v>1474</v>
      </c>
      <c r="U17">
        <v>1451</v>
      </c>
      <c r="V17">
        <v>1593</v>
      </c>
      <c r="W17">
        <v>1881</v>
      </c>
      <c r="X17">
        <v>2269</v>
      </c>
      <c r="Y17">
        <v>2362</v>
      </c>
      <c r="Z17">
        <v>2369</v>
      </c>
      <c r="AA17">
        <v>2529</v>
      </c>
      <c r="AB17">
        <v>2541</v>
      </c>
      <c r="AC17">
        <v>2507</v>
      </c>
    </row>
    <row r="18" spans="1:51" s="55" customFormat="1" ht="12">
      <c r="A18" s="55" t="s">
        <v>330</v>
      </c>
      <c r="B18" s="55" t="s">
        <v>436</v>
      </c>
      <c r="C18" s="100" t="s">
        <v>150</v>
      </c>
      <c r="D18" s="85">
        <v>14000</v>
      </c>
      <c r="E18" s="85">
        <v>17600</v>
      </c>
      <c r="F18" s="85">
        <v>19000</v>
      </c>
      <c r="G18" s="85">
        <v>16200</v>
      </c>
      <c r="H18" s="85">
        <v>15500</v>
      </c>
      <c r="I18" s="85">
        <v>14100</v>
      </c>
      <c r="J18" s="85">
        <v>13900</v>
      </c>
      <c r="K18" s="85">
        <v>15200</v>
      </c>
      <c r="L18" s="85">
        <v>15700</v>
      </c>
      <c r="M18" s="85">
        <v>15500</v>
      </c>
      <c r="N18" s="85">
        <v>19200</v>
      </c>
      <c r="O18" s="85">
        <v>21200</v>
      </c>
      <c r="P18" s="85">
        <v>21500</v>
      </c>
      <c r="Q18" s="48">
        <v>22259</v>
      </c>
      <c r="R18" s="48">
        <v>24666</v>
      </c>
      <c r="S18" s="48">
        <v>25571</v>
      </c>
      <c r="T18">
        <v>30289</v>
      </c>
      <c r="U18">
        <v>33649</v>
      </c>
      <c r="V18">
        <v>37081</v>
      </c>
      <c r="W18">
        <v>45616</v>
      </c>
      <c r="X18">
        <v>55089</v>
      </c>
      <c r="Y18">
        <v>51948</v>
      </c>
      <c r="Z18">
        <v>61491</v>
      </c>
      <c r="AA18">
        <v>65744</v>
      </c>
      <c r="AB18">
        <v>74301</v>
      </c>
      <c r="AC18">
        <v>80687</v>
      </c>
      <c r="AD18" s="1"/>
      <c r="AE18" s="1"/>
      <c r="AF18" s="1"/>
      <c r="AG18" s="1"/>
      <c r="AH18" s="1"/>
      <c r="AI18" s="1"/>
      <c r="AJ18" s="1"/>
      <c r="AK18" s="1"/>
      <c r="AL18" s="1"/>
      <c r="AM18" s="1"/>
      <c r="AN18" s="1"/>
      <c r="AO18" s="1"/>
      <c r="AP18" s="1"/>
      <c r="AQ18" s="1"/>
      <c r="AR18" s="1"/>
      <c r="AS18" s="1"/>
      <c r="AT18" s="1"/>
      <c r="AU18" s="1"/>
      <c r="AV18" s="1"/>
      <c r="AW18" s="1"/>
      <c r="AX18" s="1"/>
      <c r="AY18" s="1"/>
    </row>
    <row r="19" spans="1:51" s="55" customFormat="1" ht="12">
      <c r="A19" s="1" t="s">
        <v>331</v>
      </c>
      <c r="B19" s="1" t="s">
        <v>383</v>
      </c>
      <c r="C19" s="108" t="s">
        <v>504</v>
      </c>
      <c r="D19">
        <v>4.8</v>
      </c>
      <c r="E19">
        <v>6</v>
      </c>
      <c r="F19">
        <v>6.8</v>
      </c>
      <c r="G19">
        <v>7.8</v>
      </c>
      <c r="H19">
        <v>8.1</v>
      </c>
      <c r="I19">
        <v>8.8</v>
      </c>
      <c r="J19">
        <v>10.6</v>
      </c>
      <c r="K19">
        <v>10.5</v>
      </c>
      <c r="L19">
        <v>15.4</v>
      </c>
      <c r="M19">
        <v>21.8</v>
      </c>
      <c r="N19">
        <v>26.3</v>
      </c>
      <c r="O19">
        <v>28.5</v>
      </c>
      <c r="P19">
        <v>30.5</v>
      </c>
      <c r="Q19">
        <v>44.2</v>
      </c>
      <c r="R19">
        <v>41.8</v>
      </c>
      <c r="S19">
        <v>47</v>
      </c>
      <c r="T19">
        <v>49.4</v>
      </c>
      <c r="U19">
        <v>53.6</v>
      </c>
      <c r="V19">
        <v>46</v>
      </c>
      <c r="W19">
        <v>50.1</v>
      </c>
      <c r="X19">
        <v>52</v>
      </c>
      <c r="Y19" t="s">
        <v>473</v>
      </c>
      <c r="Z19" t="s">
        <v>473</v>
      </c>
      <c r="AA19" t="s">
        <v>473</v>
      </c>
      <c r="AB19">
        <v>85.1</v>
      </c>
      <c r="AC19">
        <v>94.6</v>
      </c>
      <c r="AD19" s="1"/>
      <c r="AE19" s="1"/>
      <c r="AF19" s="1"/>
      <c r="AG19" s="1"/>
      <c r="AH19" s="1"/>
      <c r="AI19" s="1"/>
      <c r="AJ19" s="1"/>
      <c r="AK19" s="1"/>
      <c r="AL19" s="1"/>
      <c r="AM19" s="1"/>
      <c r="AN19" s="1"/>
      <c r="AO19" s="1"/>
      <c r="AP19" s="1"/>
      <c r="AQ19" s="1"/>
      <c r="AR19" s="1"/>
      <c r="AS19" s="1"/>
      <c r="AT19" s="1"/>
      <c r="AU19" s="1"/>
      <c r="AV19" s="1"/>
      <c r="AW19" s="1"/>
      <c r="AX19" s="1"/>
      <c r="AY19" s="1"/>
    </row>
    <row r="20" spans="1:29" ht="12">
      <c r="A20" s="1" t="s">
        <v>384</v>
      </c>
      <c r="B20" s="1" t="s">
        <v>123</v>
      </c>
      <c r="C20" s="98" t="s">
        <v>293</v>
      </c>
      <c r="D20" s="48">
        <v>45.52</v>
      </c>
      <c r="E20" s="48">
        <v>48.185</v>
      </c>
      <c r="F20" s="48">
        <v>50.145</v>
      </c>
      <c r="G20" s="48">
        <v>50.397</v>
      </c>
      <c r="H20" s="48">
        <v>46.902</v>
      </c>
      <c r="I20" s="48">
        <v>48.34</v>
      </c>
      <c r="J20" s="48">
        <v>56.613</v>
      </c>
      <c r="K20" s="48">
        <v>56.769</v>
      </c>
      <c r="L20" s="48">
        <v>62.869</v>
      </c>
      <c r="M20" s="48">
        <v>75.707</v>
      </c>
      <c r="N20" s="48">
        <v>86.23</v>
      </c>
      <c r="O20" s="48">
        <v>91.959</v>
      </c>
      <c r="P20" s="48">
        <v>83.236</v>
      </c>
      <c r="Q20" s="48">
        <v>99</v>
      </c>
      <c r="R20" s="48">
        <v>52</v>
      </c>
      <c r="S20">
        <v>110</v>
      </c>
      <c r="T20">
        <v>117</v>
      </c>
      <c r="U20">
        <v>118</v>
      </c>
      <c r="V20">
        <v>134</v>
      </c>
      <c r="W20">
        <v>142</v>
      </c>
      <c r="X20">
        <v>155</v>
      </c>
      <c r="Y20">
        <v>162</v>
      </c>
      <c r="Z20">
        <v>175</v>
      </c>
      <c r="AA20">
        <v>164</v>
      </c>
      <c r="AB20">
        <v>181</v>
      </c>
      <c r="AC20">
        <v>194</v>
      </c>
    </row>
    <row r="21" spans="1:29" ht="12">
      <c r="A21" s="1" t="s">
        <v>291</v>
      </c>
      <c r="B21" s="1" t="s">
        <v>387</v>
      </c>
      <c r="C21" s="98"/>
      <c r="D21">
        <v>366</v>
      </c>
      <c r="E21" t="s">
        <v>473</v>
      </c>
      <c r="F21" t="s">
        <v>473</v>
      </c>
      <c r="G21" t="s">
        <v>473</v>
      </c>
      <c r="H21">
        <v>242</v>
      </c>
      <c r="I21">
        <v>220</v>
      </c>
      <c r="J21">
        <v>281</v>
      </c>
      <c r="K21">
        <v>477</v>
      </c>
      <c r="L21">
        <v>352</v>
      </c>
      <c r="M21">
        <v>382</v>
      </c>
      <c r="N21">
        <v>443</v>
      </c>
      <c r="O21">
        <v>518</v>
      </c>
      <c r="P21">
        <v>814</v>
      </c>
      <c r="Q21">
        <v>572</v>
      </c>
      <c r="R21">
        <v>530</v>
      </c>
      <c r="S21">
        <v>565</v>
      </c>
      <c r="T21">
        <v>573</v>
      </c>
      <c r="U21">
        <v>614</v>
      </c>
      <c r="V21">
        <v>614</v>
      </c>
      <c r="W21">
        <v>640</v>
      </c>
      <c r="X21">
        <v>646</v>
      </c>
      <c r="Y21">
        <v>667</v>
      </c>
      <c r="Z21">
        <v>690</v>
      </c>
      <c r="AA21">
        <v>768</v>
      </c>
      <c r="AB21" t="s">
        <v>473</v>
      </c>
      <c r="AC21">
        <v>785</v>
      </c>
    </row>
    <row r="22" spans="1:29" ht="12">
      <c r="A22" s="1" t="s">
        <v>466</v>
      </c>
      <c r="B22" s="1" t="s">
        <v>436</v>
      </c>
      <c r="C22" s="107" t="s">
        <v>37</v>
      </c>
      <c r="D22" t="s">
        <v>473</v>
      </c>
      <c r="E22" t="s">
        <v>473</v>
      </c>
      <c r="F22" t="s">
        <v>473</v>
      </c>
      <c r="G22">
        <v>6093</v>
      </c>
      <c r="H22">
        <v>6137</v>
      </c>
      <c r="I22">
        <v>5421</v>
      </c>
      <c r="J22">
        <v>5935</v>
      </c>
      <c r="K22">
        <v>6496</v>
      </c>
      <c r="L22">
        <v>6239</v>
      </c>
      <c r="M22" t="s">
        <v>473</v>
      </c>
      <c r="N22" t="s">
        <v>473</v>
      </c>
      <c r="O22" t="s">
        <v>473</v>
      </c>
      <c r="P22" t="s">
        <v>473</v>
      </c>
      <c r="Q22" t="s">
        <v>473</v>
      </c>
      <c r="R22">
        <v>7445</v>
      </c>
      <c r="S22">
        <v>8729</v>
      </c>
      <c r="T22">
        <v>7979</v>
      </c>
      <c r="U22">
        <v>8121</v>
      </c>
      <c r="V22" t="s">
        <v>473</v>
      </c>
      <c r="W22">
        <v>9160</v>
      </c>
      <c r="X22">
        <v>14111</v>
      </c>
      <c r="Y22">
        <v>16995</v>
      </c>
      <c r="Z22">
        <v>25549</v>
      </c>
      <c r="AA22" t="s">
        <v>473</v>
      </c>
      <c r="AB22" t="s">
        <v>473</v>
      </c>
      <c r="AC22" t="s">
        <v>473</v>
      </c>
    </row>
    <row r="23" spans="1:29" ht="15">
      <c r="A23" s="1" t="s">
        <v>467</v>
      </c>
      <c r="B23" s="1" t="s">
        <v>123</v>
      </c>
      <c r="C23" s="107">
        <v>7</v>
      </c>
      <c r="D23" t="s">
        <v>473</v>
      </c>
      <c r="E23" t="s">
        <v>473</v>
      </c>
      <c r="F23" t="s">
        <v>473</v>
      </c>
      <c r="G23" t="s">
        <v>473</v>
      </c>
      <c r="H23" t="s">
        <v>473</v>
      </c>
      <c r="I23">
        <v>13.7</v>
      </c>
      <c r="J23">
        <v>15.3</v>
      </c>
      <c r="K23">
        <v>12.4</v>
      </c>
      <c r="L23">
        <v>15.7</v>
      </c>
      <c r="M23">
        <v>12</v>
      </c>
      <c r="N23">
        <v>11.8</v>
      </c>
      <c r="O23">
        <v>16</v>
      </c>
      <c r="P23">
        <v>18.8</v>
      </c>
      <c r="Q23">
        <v>22.5</v>
      </c>
      <c r="R23">
        <v>23.9</v>
      </c>
      <c r="S23">
        <v>23.8</v>
      </c>
      <c r="T23">
        <v>26.7</v>
      </c>
      <c r="U23">
        <v>29.3</v>
      </c>
      <c r="V23" t="s">
        <v>473</v>
      </c>
      <c r="W23">
        <v>187</v>
      </c>
      <c r="X23">
        <v>274</v>
      </c>
      <c r="Y23">
        <v>206</v>
      </c>
      <c r="Z23" s="110">
        <v>112</v>
      </c>
      <c r="AA23" s="110">
        <v>114</v>
      </c>
      <c r="AB23" t="s">
        <v>473</v>
      </c>
      <c r="AC23" t="s">
        <v>473</v>
      </c>
    </row>
    <row r="24" spans="1:29" ht="12">
      <c r="A24" s="1" t="s">
        <v>388</v>
      </c>
      <c r="B24" s="1" t="s">
        <v>436</v>
      </c>
      <c r="C24" s="98" t="s">
        <v>293</v>
      </c>
      <c r="D24" t="s">
        <v>473</v>
      </c>
      <c r="E24" t="s">
        <v>473</v>
      </c>
      <c r="F24" t="s">
        <v>473</v>
      </c>
      <c r="G24" t="s">
        <v>473</v>
      </c>
      <c r="H24" t="s">
        <v>473</v>
      </c>
      <c r="I24" t="s">
        <v>473</v>
      </c>
      <c r="J24" t="s">
        <v>473</v>
      </c>
      <c r="K24" t="s">
        <v>473</v>
      </c>
      <c r="L24" t="s">
        <v>473</v>
      </c>
      <c r="M24" t="s">
        <v>473</v>
      </c>
      <c r="N24" t="s">
        <v>473</v>
      </c>
      <c r="O24" t="s">
        <v>473</v>
      </c>
      <c r="P24" t="s">
        <v>473</v>
      </c>
      <c r="Q24">
        <v>28374</v>
      </c>
      <c r="R24">
        <v>35035</v>
      </c>
      <c r="S24">
        <v>38728</v>
      </c>
      <c r="T24">
        <v>40050</v>
      </c>
      <c r="U24">
        <v>41954</v>
      </c>
      <c r="V24">
        <v>44070</v>
      </c>
      <c r="W24">
        <v>50849</v>
      </c>
      <c r="X24">
        <v>63420</v>
      </c>
      <c r="Y24" t="s">
        <v>473</v>
      </c>
      <c r="Z24">
        <v>66168</v>
      </c>
      <c r="AA24" t="s">
        <v>473</v>
      </c>
      <c r="AB24" t="s">
        <v>473</v>
      </c>
      <c r="AC24" t="s">
        <v>473</v>
      </c>
    </row>
    <row r="25" spans="1:29" ht="12">
      <c r="A25" s="1" t="s">
        <v>389</v>
      </c>
      <c r="B25" s="1" t="s">
        <v>383</v>
      </c>
      <c r="C25" s="107">
        <v>8</v>
      </c>
      <c r="D25" t="s">
        <v>473</v>
      </c>
      <c r="E25" t="s">
        <v>473</v>
      </c>
      <c r="F25" t="s">
        <v>473</v>
      </c>
      <c r="G25" t="s">
        <v>473</v>
      </c>
      <c r="H25" t="s">
        <v>473</v>
      </c>
      <c r="I25" t="s">
        <v>473</v>
      </c>
      <c r="J25" t="s">
        <v>473</v>
      </c>
      <c r="K25" t="s">
        <v>473</v>
      </c>
      <c r="L25">
        <v>0.045</v>
      </c>
      <c r="M25">
        <v>0.11</v>
      </c>
      <c r="N25">
        <v>0.043</v>
      </c>
      <c r="O25">
        <v>0.6</v>
      </c>
      <c r="P25">
        <v>2.9</v>
      </c>
      <c r="Q25" t="s">
        <v>473</v>
      </c>
      <c r="R25" t="s">
        <v>473</v>
      </c>
      <c r="S25">
        <f>31900/1000</f>
        <v>31.9</v>
      </c>
      <c r="T25">
        <v>55</v>
      </c>
      <c r="U25">
        <v>78.3</v>
      </c>
      <c r="V25">
        <v>96</v>
      </c>
      <c r="W25">
        <v>106</v>
      </c>
      <c r="X25">
        <v>89.5</v>
      </c>
      <c r="Y25">
        <v>99.1</v>
      </c>
      <c r="Z25">
        <v>166</v>
      </c>
      <c r="AA25">
        <v>220</v>
      </c>
      <c r="AB25">
        <v>283</v>
      </c>
      <c r="AC25">
        <v>394</v>
      </c>
    </row>
    <row r="26" spans="1:29" ht="15">
      <c r="A26" s="1" t="s">
        <v>353</v>
      </c>
      <c r="B26" s="1" t="s">
        <v>270</v>
      </c>
      <c r="C26" s="107">
        <v>9</v>
      </c>
      <c r="D26" s="48">
        <v>38.155</v>
      </c>
      <c r="E26" s="48">
        <v>41.368</v>
      </c>
      <c r="F26" s="48">
        <v>39.199</v>
      </c>
      <c r="G26" s="48">
        <v>40.671</v>
      </c>
      <c r="H26" s="48">
        <v>41.503</v>
      </c>
      <c r="I26" s="48">
        <v>42.088</v>
      </c>
      <c r="J26" s="48">
        <v>46.677</v>
      </c>
      <c r="K26" t="s">
        <v>473</v>
      </c>
      <c r="L26">
        <v>52.5</v>
      </c>
      <c r="M26">
        <v>54.6</v>
      </c>
      <c r="N26" t="s">
        <v>473</v>
      </c>
      <c r="O26" t="s">
        <v>473</v>
      </c>
      <c r="P26" t="s">
        <v>473</v>
      </c>
      <c r="Q26" t="s">
        <v>473</v>
      </c>
      <c r="R26" t="s">
        <v>473</v>
      </c>
      <c r="S26">
        <v>124</v>
      </c>
      <c r="T26">
        <v>133</v>
      </c>
      <c r="U26">
        <v>132</v>
      </c>
      <c r="V26">
        <v>140</v>
      </c>
      <c r="W26">
        <v>155</v>
      </c>
      <c r="X26">
        <v>165</v>
      </c>
      <c r="Y26">
        <v>198</v>
      </c>
      <c r="Z26">
        <v>192</v>
      </c>
      <c r="AA26">
        <v>169</v>
      </c>
      <c r="AB26" s="110">
        <v>208</v>
      </c>
      <c r="AC26" t="s">
        <v>473</v>
      </c>
    </row>
    <row r="27" spans="1:29" ht="15">
      <c r="A27" s="1" t="s">
        <v>202</v>
      </c>
      <c r="B27" s="1" t="s">
        <v>390</v>
      </c>
      <c r="C27" s="98"/>
      <c r="D27" s="84">
        <v>5520</v>
      </c>
      <c r="E27" s="84">
        <v>5525</v>
      </c>
      <c r="F27" s="84">
        <v>5530</v>
      </c>
      <c r="G27" s="84">
        <v>5647</v>
      </c>
      <c r="H27" s="84">
        <v>5976</v>
      </c>
      <c r="I27" s="84">
        <v>5521</v>
      </c>
      <c r="J27" s="84">
        <v>5458</v>
      </c>
      <c r="K27" s="84">
        <v>5262</v>
      </c>
      <c r="L27" s="84">
        <v>4359</v>
      </c>
      <c r="M27" s="84">
        <v>4719</v>
      </c>
      <c r="N27" s="84">
        <v>4746</v>
      </c>
      <c r="O27">
        <v>4759</v>
      </c>
      <c r="P27">
        <v>4625</v>
      </c>
      <c r="Q27">
        <v>4629</v>
      </c>
      <c r="R27">
        <v>5909</v>
      </c>
      <c r="S27">
        <v>7422</v>
      </c>
      <c r="T27">
        <v>6639</v>
      </c>
      <c r="U27">
        <v>7970</v>
      </c>
      <c r="V27" s="110">
        <v>8800</v>
      </c>
      <c r="W27">
        <v>6135</v>
      </c>
      <c r="X27">
        <v>6447</v>
      </c>
      <c r="Y27" t="s">
        <v>473</v>
      </c>
      <c r="Z27" t="s">
        <v>473</v>
      </c>
      <c r="AA27" t="s">
        <v>473</v>
      </c>
      <c r="AB27" t="s">
        <v>473</v>
      </c>
      <c r="AC27" t="s">
        <v>473</v>
      </c>
    </row>
    <row r="28" spans="1:29" ht="12">
      <c r="A28" s="1" t="s">
        <v>203</v>
      </c>
      <c r="B28" s="1" t="s">
        <v>436</v>
      </c>
      <c r="C28" s="98"/>
      <c r="D28" t="s">
        <v>473</v>
      </c>
      <c r="E28" t="s">
        <v>473</v>
      </c>
      <c r="F28" t="s">
        <v>473</v>
      </c>
      <c r="G28" t="s">
        <v>473</v>
      </c>
      <c r="H28" t="s">
        <v>473</v>
      </c>
      <c r="I28" t="s">
        <v>473</v>
      </c>
      <c r="J28">
        <v>1321</v>
      </c>
      <c r="K28">
        <v>1721</v>
      </c>
      <c r="L28" t="s">
        <v>473</v>
      </c>
      <c r="M28" t="s">
        <v>473</v>
      </c>
      <c r="N28" t="s">
        <v>473</v>
      </c>
      <c r="O28" t="s">
        <v>473</v>
      </c>
      <c r="P28" t="s">
        <v>473</v>
      </c>
      <c r="Q28" t="s">
        <v>473</v>
      </c>
      <c r="R28" t="s">
        <v>473</v>
      </c>
      <c r="S28" t="s">
        <v>473</v>
      </c>
      <c r="T28" t="s">
        <v>473</v>
      </c>
      <c r="U28" t="s">
        <v>473</v>
      </c>
      <c r="V28" t="s">
        <v>473</v>
      </c>
      <c r="W28">
        <v>94087</v>
      </c>
      <c r="X28">
        <v>131097</v>
      </c>
      <c r="Y28">
        <v>175619</v>
      </c>
      <c r="Z28" t="s">
        <v>473</v>
      </c>
      <c r="AA28" t="s">
        <v>473</v>
      </c>
      <c r="AB28" t="s">
        <v>473</v>
      </c>
      <c r="AC28" t="s">
        <v>473</v>
      </c>
    </row>
    <row r="29" spans="1:29" ht="12">
      <c r="A29" s="1" t="s">
        <v>334</v>
      </c>
      <c r="B29" s="1" t="s">
        <v>250</v>
      </c>
      <c r="C29" s="107" t="s">
        <v>59</v>
      </c>
      <c r="D29" t="s">
        <v>404</v>
      </c>
      <c r="E29" t="s">
        <v>404</v>
      </c>
      <c r="F29" t="s">
        <v>404</v>
      </c>
      <c r="G29" t="s">
        <v>404</v>
      </c>
      <c r="H29" t="s">
        <v>404</v>
      </c>
      <c r="I29">
        <v>539</v>
      </c>
      <c r="J29">
        <v>439</v>
      </c>
      <c r="K29">
        <v>771</v>
      </c>
      <c r="L29">
        <v>968</v>
      </c>
      <c r="M29">
        <v>634</v>
      </c>
      <c r="N29">
        <v>1936</v>
      </c>
      <c r="O29">
        <v>2225</v>
      </c>
      <c r="P29">
        <v>2220</v>
      </c>
      <c r="Q29">
        <v>1884</v>
      </c>
      <c r="R29">
        <v>2104</v>
      </c>
      <c r="S29">
        <v>2520</v>
      </c>
      <c r="T29" t="s">
        <v>473</v>
      </c>
      <c r="U29" t="s">
        <v>473</v>
      </c>
      <c r="V29" t="s">
        <v>473</v>
      </c>
      <c r="W29" t="s">
        <v>473</v>
      </c>
      <c r="X29" t="s">
        <v>473</v>
      </c>
      <c r="Y29" t="s">
        <v>473</v>
      </c>
      <c r="Z29" t="s">
        <v>473</v>
      </c>
      <c r="AA29" t="s">
        <v>473</v>
      </c>
      <c r="AB29" t="s">
        <v>473</v>
      </c>
      <c r="AC29" t="s">
        <v>473</v>
      </c>
    </row>
    <row r="30" spans="1:29" ht="12">
      <c r="A30" s="1" t="s">
        <v>251</v>
      </c>
      <c r="B30" s="1" t="s">
        <v>139</v>
      </c>
      <c r="C30" s="107">
        <v>11</v>
      </c>
      <c r="D30">
        <v>1494</v>
      </c>
      <c r="E30" s="84">
        <v>1741</v>
      </c>
      <c r="F30">
        <v>1509</v>
      </c>
      <c r="G30" s="84">
        <v>681</v>
      </c>
      <c r="H30">
        <v>750</v>
      </c>
      <c r="I30">
        <v>889</v>
      </c>
      <c r="J30">
        <v>737</v>
      </c>
      <c r="K30">
        <v>772</v>
      </c>
      <c r="L30">
        <v>835</v>
      </c>
      <c r="M30">
        <v>2190</v>
      </c>
      <c r="N30">
        <v>4336</v>
      </c>
      <c r="O30">
        <v>6842</v>
      </c>
      <c r="P30">
        <v>3307</v>
      </c>
      <c r="Q30">
        <v>2610</v>
      </c>
      <c r="R30">
        <v>2341</v>
      </c>
      <c r="S30">
        <v>2452</v>
      </c>
      <c r="T30">
        <v>2686</v>
      </c>
      <c r="U30">
        <v>2965</v>
      </c>
      <c r="V30">
        <v>3007</v>
      </c>
      <c r="W30">
        <v>3229</v>
      </c>
      <c r="X30">
        <v>3727</v>
      </c>
      <c r="Y30">
        <v>4000</v>
      </c>
      <c r="Z30">
        <v>4375</v>
      </c>
      <c r="AA30">
        <v>5618</v>
      </c>
      <c r="AB30">
        <v>6493</v>
      </c>
      <c r="AC30">
        <v>7000</v>
      </c>
    </row>
    <row r="31" spans="1:29" ht="15">
      <c r="A31" s="1" t="s">
        <v>252</v>
      </c>
      <c r="B31" s="1" t="s">
        <v>123</v>
      </c>
      <c r="C31" s="107">
        <v>12</v>
      </c>
      <c r="D31" t="s">
        <v>473</v>
      </c>
      <c r="E31" t="s">
        <v>473</v>
      </c>
      <c r="F31" t="s">
        <v>473</v>
      </c>
      <c r="G31" t="s">
        <v>473</v>
      </c>
      <c r="H31" t="s">
        <v>473</v>
      </c>
      <c r="I31" t="s">
        <v>473</v>
      </c>
      <c r="J31" t="s">
        <v>473</v>
      </c>
      <c r="K31" t="s">
        <v>473</v>
      </c>
      <c r="L31" t="s">
        <v>473</v>
      </c>
      <c r="M31" t="s">
        <v>473</v>
      </c>
      <c r="N31" t="s">
        <v>473</v>
      </c>
      <c r="O31" t="s">
        <v>473</v>
      </c>
      <c r="P31">
        <v>65</v>
      </c>
      <c r="Q31">
        <v>66</v>
      </c>
      <c r="R31">
        <v>66</v>
      </c>
      <c r="S31">
        <v>63</v>
      </c>
      <c r="T31">
        <v>65</v>
      </c>
      <c r="U31">
        <v>60</v>
      </c>
      <c r="V31">
        <v>58</v>
      </c>
      <c r="W31" s="113">
        <v>59</v>
      </c>
      <c r="X31" t="s">
        <v>473</v>
      </c>
      <c r="Y31" t="s">
        <v>473</v>
      </c>
      <c r="Z31">
        <v>62</v>
      </c>
      <c r="AA31" t="s">
        <v>473</v>
      </c>
      <c r="AB31">
        <v>128</v>
      </c>
      <c r="AC31">
        <v>126</v>
      </c>
    </row>
    <row r="32" spans="1:29" ht="12">
      <c r="A32" s="1" t="s">
        <v>253</v>
      </c>
      <c r="B32" s="1" t="s">
        <v>262</v>
      </c>
      <c r="C32" s="107" t="s">
        <v>38</v>
      </c>
      <c r="D32">
        <v>17.9</v>
      </c>
      <c r="E32">
        <v>23.4</v>
      </c>
      <c r="F32">
        <v>31.2</v>
      </c>
      <c r="G32">
        <v>38.6</v>
      </c>
      <c r="H32">
        <v>23.7</v>
      </c>
      <c r="I32">
        <v>22.9</v>
      </c>
      <c r="J32">
        <v>21.5</v>
      </c>
      <c r="K32">
        <v>33.6</v>
      </c>
      <c r="L32">
        <v>21.7</v>
      </c>
      <c r="M32">
        <v>42.6</v>
      </c>
      <c r="N32">
        <v>43.1</v>
      </c>
      <c r="O32">
        <v>40.1</v>
      </c>
      <c r="P32">
        <v>42.5</v>
      </c>
      <c r="Q32">
        <v>38.5</v>
      </c>
      <c r="R32">
        <v>45</v>
      </c>
      <c r="S32">
        <v>57</v>
      </c>
      <c r="T32">
        <v>58</v>
      </c>
      <c r="U32">
        <v>85.3</v>
      </c>
      <c r="V32">
        <v>78.2</v>
      </c>
      <c r="W32">
        <v>113</v>
      </c>
      <c r="X32" t="s">
        <v>473</v>
      </c>
      <c r="Y32" t="s">
        <v>473</v>
      </c>
      <c r="Z32" t="s">
        <v>473</v>
      </c>
      <c r="AA32" t="s">
        <v>473</v>
      </c>
      <c r="AB32" t="s">
        <v>473</v>
      </c>
      <c r="AC32" t="s">
        <v>473</v>
      </c>
    </row>
    <row r="33" spans="1:29" ht="12">
      <c r="A33" s="1" t="s">
        <v>289</v>
      </c>
      <c r="B33" s="1" t="s">
        <v>313</v>
      </c>
      <c r="C33" s="107" t="s">
        <v>60</v>
      </c>
      <c r="D33">
        <v>0.5</v>
      </c>
      <c r="E33">
        <v>0.6</v>
      </c>
      <c r="F33">
        <v>0.9</v>
      </c>
      <c r="G33">
        <v>1.5</v>
      </c>
      <c r="H33">
        <v>1.8</v>
      </c>
      <c r="I33">
        <v>2.7</v>
      </c>
      <c r="J33">
        <v>3.6</v>
      </c>
      <c r="K33">
        <v>5.9</v>
      </c>
      <c r="L33">
        <v>7.3</v>
      </c>
      <c r="M33">
        <v>9.3</v>
      </c>
      <c r="N33">
        <v>13.3</v>
      </c>
      <c r="O33">
        <v>15.8</v>
      </c>
      <c r="P33">
        <v>27.7</v>
      </c>
      <c r="Q33">
        <v>23.2</v>
      </c>
      <c r="R33">
        <v>29.3</v>
      </c>
      <c r="S33">
        <v>46.2</v>
      </c>
      <c r="T33">
        <v>50.7</v>
      </c>
      <c r="U33">
        <v>58.2</v>
      </c>
      <c r="V33">
        <v>69.4</v>
      </c>
      <c r="W33">
        <v>118</v>
      </c>
      <c r="X33">
        <v>120</v>
      </c>
      <c r="Y33">
        <v>159</v>
      </c>
      <c r="Z33">
        <v>179</v>
      </c>
      <c r="AA33">
        <v>149</v>
      </c>
      <c r="AB33">
        <v>196</v>
      </c>
      <c r="AC33">
        <v>498</v>
      </c>
    </row>
    <row r="34" spans="1:29" ht="12">
      <c r="A34" s="1" t="s">
        <v>416</v>
      </c>
      <c r="B34" s="1" t="s">
        <v>383</v>
      </c>
      <c r="C34" s="107">
        <v>15</v>
      </c>
      <c r="D34"/>
      <c r="E34" t="s">
        <v>473</v>
      </c>
      <c r="F34" t="s">
        <v>473</v>
      </c>
      <c r="G34">
        <v>54.1</v>
      </c>
      <c r="H34">
        <v>50.2</v>
      </c>
      <c r="I34">
        <v>42</v>
      </c>
      <c r="J34">
        <v>44.8</v>
      </c>
      <c r="K34" t="s">
        <v>473</v>
      </c>
      <c r="L34" t="s">
        <v>473</v>
      </c>
      <c r="M34">
        <v>48.6</v>
      </c>
      <c r="N34">
        <v>55.7</v>
      </c>
      <c r="O34">
        <v>76.6</v>
      </c>
      <c r="P34">
        <v>80.3</v>
      </c>
      <c r="Q34">
        <v>171</v>
      </c>
      <c r="R34">
        <v>194</v>
      </c>
      <c r="S34">
        <v>167</v>
      </c>
      <c r="T34">
        <v>182</v>
      </c>
      <c r="U34" t="s">
        <v>473</v>
      </c>
      <c r="V34" t="s">
        <v>473</v>
      </c>
      <c r="W34" t="s">
        <v>473</v>
      </c>
      <c r="X34" t="s">
        <v>473</v>
      </c>
      <c r="Y34" t="s">
        <v>473</v>
      </c>
      <c r="Z34" t="s">
        <v>473</v>
      </c>
      <c r="AA34" t="s">
        <v>473</v>
      </c>
      <c r="AB34" t="s">
        <v>473</v>
      </c>
      <c r="AC34" t="s">
        <v>473</v>
      </c>
    </row>
    <row r="35" spans="1:29" ht="12">
      <c r="A35" s="1" t="s">
        <v>417</v>
      </c>
      <c r="B35" s="1" t="s">
        <v>436</v>
      </c>
      <c r="C35" s="107" t="s">
        <v>4</v>
      </c>
      <c r="D35" t="s">
        <v>473</v>
      </c>
      <c r="E35">
        <v>123</v>
      </c>
      <c r="F35" t="s">
        <v>473</v>
      </c>
      <c r="G35" t="s">
        <v>473</v>
      </c>
      <c r="H35" t="s">
        <v>473</v>
      </c>
      <c r="I35" t="s">
        <v>473</v>
      </c>
      <c r="J35">
        <v>400</v>
      </c>
      <c r="K35">
        <v>615</v>
      </c>
      <c r="L35">
        <v>770</v>
      </c>
      <c r="M35">
        <v>1061</v>
      </c>
      <c r="N35">
        <v>1711</v>
      </c>
      <c r="O35" t="s">
        <v>473</v>
      </c>
      <c r="P35">
        <v>6786</v>
      </c>
      <c r="Q35">
        <v>4533</v>
      </c>
      <c r="R35">
        <v>4435</v>
      </c>
      <c r="S35">
        <v>4362</v>
      </c>
      <c r="T35" t="s">
        <v>473</v>
      </c>
      <c r="U35">
        <v>6391</v>
      </c>
      <c r="V35" t="s">
        <v>473</v>
      </c>
      <c r="W35" t="s">
        <v>473</v>
      </c>
      <c r="X35" t="s">
        <v>473</v>
      </c>
      <c r="Y35">
        <v>6490</v>
      </c>
      <c r="Z35">
        <v>8484</v>
      </c>
      <c r="AA35">
        <v>8267</v>
      </c>
      <c r="AB35">
        <v>8465</v>
      </c>
      <c r="AC35" t="s">
        <v>473</v>
      </c>
    </row>
    <row r="36" spans="1:29" ht="12">
      <c r="A36" s="1" t="s">
        <v>323</v>
      </c>
      <c r="B36" s="1" t="s">
        <v>237</v>
      </c>
      <c r="C36" s="98"/>
      <c r="D36">
        <v>4021</v>
      </c>
      <c r="E36">
        <v>5385</v>
      </c>
      <c r="F36">
        <v>5910</v>
      </c>
      <c r="G36">
        <v>4648</v>
      </c>
      <c r="H36">
        <v>5406</v>
      </c>
      <c r="I36">
        <v>6856</v>
      </c>
      <c r="J36">
        <v>6297</v>
      </c>
      <c r="K36">
        <v>9039</v>
      </c>
      <c r="L36">
        <v>10472</v>
      </c>
      <c r="M36">
        <v>10182</v>
      </c>
      <c r="N36">
        <v>10580</v>
      </c>
      <c r="O36">
        <v>10788</v>
      </c>
      <c r="P36">
        <v>14439</v>
      </c>
      <c r="Q36">
        <v>16258</v>
      </c>
      <c r="R36">
        <v>17430</v>
      </c>
      <c r="S36">
        <v>19921</v>
      </c>
      <c r="T36">
        <v>20570</v>
      </c>
      <c r="U36">
        <v>23936</v>
      </c>
      <c r="V36">
        <v>27096</v>
      </c>
      <c r="W36">
        <v>33301</v>
      </c>
      <c r="X36">
        <v>40123</v>
      </c>
      <c r="Y36">
        <v>44715</v>
      </c>
      <c r="Z36">
        <v>49287</v>
      </c>
      <c r="AA36">
        <v>57432</v>
      </c>
      <c r="AB36">
        <v>71011</v>
      </c>
      <c r="AC36">
        <v>74114</v>
      </c>
    </row>
    <row r="37" spans="1:29" ht="12">
      <c r="A37" s="1" t="s">
        <v>191</v>
      </c>
      <c r="B37" s="1" t="s">
        <v>454</v>
      </c>
      <c r="C37" s="98"/>
      <c r="D37" s="84">
        <v>44.1</v>
      </c>
      <c r="E37" s="84">
        <v>75.7</v>
      </c>
      <c r="F37" s="84">
        <v>70</v>
      </c>
      <c r="G37" s="84">
        <v>71.8</v>
      </c>
      <c r="H37" s="84">
        <v>67.8</v>
      </c>
      <c r="I37">
        <v>72.6</v>
      </c>
      <c r="J37">
        <v>98.2</v>
      </c>
      <c r="K37">
        <v>134</v>
      </c>
      <c r="L37">
        <v>118</v>
      </c>
      <c r="M37">
        <v>137</v>
      </c>
      <c r="N37">
        <v>159</v>
      </c>
      <c r="O37">
        <v>225</v>
      </c>
      <c r="P37">
        <v>208</v>
      </c>
      <c r="Q37">
        <v>199</v>
      </c>
      <c r="R37">
        <v>209</v>
      </c>
      <c r="S37">
        <v>207</v>
      </c>
      <c r="T37">
        <v>203</v>
      </c>
      <c r="U37">
        <v>214</v>
      </c>
      <c r="V37">
        <v>239</v>
      </c>
      <c r="W37">
        <v>281</v>
      </c>
      <c r="X37">
        <v>226</v>
      </c>
      <c r="Y37">
        <v>402</v>
      </c>
      <c r="Z37">
        <v>517</v>
      </c>
      <c r="AA37">
        <v>422</v>
      </c>
      <c r="AB37">
        <v>437</v>
      </c>
      <c r="AC37">
        <v>463</v>
      </c>
    </row>
    <row r="38" spans="1:29" ht="12">
      <c r="A38" s="1" t="s">
        <v>193</v>
      </c>
      <c r="B38" s="1" t="s">
        <v>268</v>
      </c>
      <c r="C38" s="98"/>
      <c r="D38">
        <v>26.5</v>
      </c>
      <c r="E38" t="s">
        <v>473</v>
      </c>
      <c r="F38">
        <v>28.3</v>
      </c>
      <c r="G38">
        <v>21.7</v>
      </c>
      <c r="H38">
        <v>23.6</v>
      </c>
      <c r="I38">
        <v>37.3</v>
      </c>
      <c r="J38">
        <v>41.3</v>
      </c>
      <c r="K38" t="s">
        <v>473</v>
      </c>
      <c r="L38" t="s">
        <v>473</v>
      </c>
      <c r="M38" t="s">
        <v>473</v>
      </c>
      <c r="N38" t="s">
        <v>473</v>
      </c>
      <c r="O38" t="s">
        <v>473</v>
      </c>
      <c r="P38" t="s">
        <v>473</v>
      </c>
      <c r="Q38" t="s">
        <v>473</v>
      </c>
      <c r="R38" t="s">
        <v>473</v>
      </c>
      <c r="S38">
        <v>43.4</v>
      </c>
      <c r="T38">
        <v>175</v>
      </c>
      <c r="U38">
        <v>458</v>
      </c>
      <c r="V38">
        <v>228</v>
      </c>
      <c r="W38">
        <v>214</v>
      </c>
      <c r="X38">
        <v>247</v>
      </c>
      <c r="Y38">
        <v>491</v>
      </c>
      <c r="Z38">
        <v>604</v>
      </c>
      <c r="AA38">
        <v>959</v>
      </c>
      <c r="AB38">
        <v>1069</v>
      </c>
      <c r="AC38">
        <v>1102</v>
      </c>
    </row>
    <row r="39" spans="1:29" ht="12">
      <c r="A39" s="1" t="s">
        <v>192</v>
      </c>
      <c r="B39" s="1" t="s">
        <v>300</v>
      </c>
      <c r="C39" s="107" t="s">
        <v>61</v>
      </c>
      <c r="D39">
        <v>9.3</v>
      </c>
      <c r="E39">
        <v>9.7</v>
      </c>
      <c r="F39">
        <v>11.3</v>
      </c>
      <c r="G39">
        <v>12.7</v>
      </c>
      <c r="H39">
        <v>8.6</v>
      </c>
      <c r="I39">
        <v>14.5</v>
      </c>
      <c r="J39">
        <v>16.9</v>
      </c>
      <c r="K39">
        <v>23.2</v>
      </c>
      <c r="L39">
        <v>40.2</v>
      </c>
      <c r="M39">
        <v>53.5</v>
      </c>
      <c r="N39">
        <v>54.9</v>
      </c>
      <c r="O39">
        <v>56.6</v>
      </c>
      <c r="P39">
        <v>63.9</v>
      </c>
      <c r="Q39">
        <v>85.7</v>
      </c>
      <c r="R39">
        <v>78.9</v>
      </c>
      <c r="S39">
        <v>89.8</v>
      </c>
      <c r="T39">
        <v>102</v>
      </c>
      <c r="U39">
        <v>108</v>
      </c>
      <c r="V39">
        <v>116</v>
      </c>
      <c r="W39">
        <v>154</v>
      </c>
      <c r="X39">
        <v>176</v>
      </c>
      <c r="Y39">
        <v>139</v>
      </c>
      <c r="Z39">
        <v>119</v>
      </c>
      <c r="AA39">
        <v>146</v>
      </c>
      <c r="AB39">
        <v>151</v>
      </c>
      <c r="AC39">
        <v>121</v>
      </c>
    </row>
    <row r="40" spans="1:29" ht="15">
      <c r="A40" s="1" t="s">
        <v>214</v>
      </c>
      <c r="B40" s="1" t="s">
        <v>415</v>
      </c>
      <c r="C40" s="98"/>
      <c r="D40">
        <v>53.1</v>
      </c>
      <c r="E40">
        <v>66.1</v>
      </c>
      <c r="F40">
        <v>66.4</v>
      </c>
      <c r="G40">
        <v>66.5</v>
      </c>
      <c r="H40">
        <v>99.1</v>
      </c>
      <c r="I40">
        <v>118</v>
      </c>
      <c r="J40">
        <v>159</v>
      </c>
      <c r="K40">
        <v>172</v>
      </c>
      <c r="L40">
        <v>354</v>
      </c>
      <c r="M40">
        <v>461</v>
      </c>
      <c r="N40">
        <v>446</v>
      </c>
      <c r="O40">
        <v>698</v>
      </c>
      <c r="P40">
        <v>698</v>
      </c>
      <c r="Q40">
        <v>988</v>
      </c>
      <c r="R40">
        <v>1186</v>
      </c>
      <c r="S40">
        <v>1309</v>
      </c>
      <c r="T40">
        <v>2392</v>
      </c>
      <c r="U40">
        <v>4525</v>
      </c>
      <c r="V40">
        <v>4229</v>
      </c>
      <c r="W40">
        <v>4703</v>
      </c>
      <c r="X40">
        <v>6248</v>
      </c>
      <c r="Y40">
        <v>8300</v>
      </c>
      <c r="Z40" t="s">
        <v>473</v>
      </c>
      <c r="AA40" s="110">
        <v>6965</v>
      </c>
      <c r="AB40" s="110">
        <v>13233</v>
      </c>
      <c r="AC40" s="84">
        <v>18359</v>
      </c>
    </row>
    <row r="41" spans="1:29" ht="12">
      <c r="A41" s="1" t="s">
        <v>474</v>
      </c>
      <c r="B41" s="1" t="s">
        <v>123</v>
      </c>
      <c r="C41" s="6" t="s">
        <v>286</v>
      </c>
      <c r="D41">
        <v>14.3</v>
      </c>
      <c r="E41">
        <v>14.7</v>
      </c>
      <c r="F41">
        <v>14.2</v>
      </c>
      <c r="G41" t="s">
        <v>473</v>
      </c>
      <c r="H41" t="s">
        <v>473</v>
      </c>
      <c r="I41" s="84">
        <v>12.6</v>
      </c>
      <c r="J41" s="84">
        <v>16.6</v>
      </c>
      <c r="K41" s="84">
        <v>20.2</v>
      </c>
      <c r="L41" s="84">
        <v>20.3</v>
      </c>
      <c r="M41" s="84">
        <v>23.5</v>
      </c>
      <c r="N41" s="84">
        <v>24.2</v>
      </c>
      <c r="O41" s="84">
        <v>27</v>
      </c>
      <c r="P41" s="84">
        <v>31.1</v>
      </c>
      <c r="Q41" s="84">
        <v>32.9</v>
      </c>
      <c r="R41" s="84">
        <v>34.4</v>
      </c>
      <c r="S41" s="84">
        <v>38.8</v>
      </c>
      <c r="T41" s="84">
        <v>40.9</v>
      </c>
      <c r="U41">
        <v>45.6</v>
      </c>
      <c r="V41">
        <v>50.2</v>
      </c>
      <c r="W41">
        <v>52.9</v>
      </c>
      <c r="X41">
        <v>64</v>
      </c>
      <c r="Y41">
        <v>68.2</v>
      </c>
      <c r="Z41">
        <v>72.7</v>
      </c>
      <c r="AA41">
        <v>76</v>
      </c>
      <c r="AB41">
        <v>76</v>
      </c>
      <c r="AC41">
        <v>76</v>
      </c>
    </row>
    <row r="42" spans="1:29" ht="12">
      <c r="A42" s="1" t="s">
        <v>475</v>
      </c>
      <c r="B42" s="1" t="s">
        <v>476</v>
      </c>
      <c r="C42" s="6" t="s">
        <v>152</v>
      </c>
      <c r="D42">
        <v>3.2</v>
      </c>
      <c r="E42">
        <v>3.2</v>
      </c>
      <c r="F42">
        <v>3.2</v>
      </c>
      <c r="G42">
        <v>3.2</v>
      </c>
      <c r="H42">
        <v>3.4</v>
      </c>
      <c r="I42">
        <v>3.6</v>
      </c>
      <c r="J42">
        <v>3.6</v>
      </c>
      <c r="K42">
        <v>4.2</v>
      </c>
      <c r="L42">
        <v>5.2</v>
      </c>
      <c r="M42">
        <v>6.3</v>
      </c>
      <c r="N42">
        <v>4.8</v>
      </c>
      <c r="O42">
        <v>6.7</v>
      </c>
      <c r="P42">
        <v>9.1</v>
      </c>
      <c r="Q42">
        <v>13.3</v>
      </c>
      <c r="R42">
        <v>9.9</v>
      </c>
      <c r="S42">
        <v>16.4</v>
      </c>
      <c r="T42">
        <v>18.6</v>
      </c>
      <c r="U42">
        <v>17.7</v>
      </c>
      <c r="V42">
        <v>22</v>
      </c>
      <c r="W42" t="s">
        <v>473</v>
      </c>
      <c r="X42">
        <v>29.4</v>
      </c>
      <c r="Y42">
        <v>30.1</v>
      </c>
      <c r="Z42" t="s">
        <v>473</v>
      </c>
      <c r="AA42" t="s">
        <v>473</v>
      </c>
      <c r="AB42" t="s">
        <v>473</v>
      </c>
      <c r="AC42">
        <v>44.5</v>
      </c>
    </row>
    <row r="43" spans="1:29" ht="12">
      <c r="A43" s="1" t="s">
        <v>386</v>
      </c>
      <c r="B43" s="1" t="s">
        <v>477</v>
      </c>
      <c r="C43" s="107">
        <v>18</v>
      </c>
      <c r="D43">
        <v>73</v>
      </c>
      <c r="E43">
        <v>120</v>
      </c>
      <c r="F43">
        <v>153</v>
      </c>
      <c r="G43">
        <v>176</v>
      </c>
      <c r="H43">
        <v>180</v>
      </c>
      <c r="I43">
        <v>200</v>
      </c>
      <c r="J43">
        <v>226</v>
      </c>
      <c r="K43">
        <v>242</v>
      </c>
      <c r="L43">
        <v>224</v>
      </c>
      <c r="M43">
        <v>189</v>
      </c>
      <c r="N43">
        <v>217</v>
      </c>
      <c r="O43">
        <v>239</v>
      </c>
      <c r="P43">
        <v>253</v>
      </c>
      <c r="Q43">
        <v>270</v>
      </c>
      <c r="R43">
        <v>299</v>
      </c>
      <c r="S43">
        <v>308</v>
      </c>
      <c r="T43">
        <v>301</v>
      </c>
      <c r="U43">
        <v>321</v>
      </c>
      <c r="V43">
        <v>343</v>
      </c>
      <c r="W43">
        <v>364</v>
      </c>
      <c r="X43">
        <v>443</v>
      </c>
      <c r="Y43">
        <v>490</v>
      </c>
      <c r="Z43">
        <v>458</v>
      </c>
      <c r="AA43">
        <v>503</v>
      </c>
      <c r="AB43">
        <v>489</v>
      </c>
      <c r="AC43">
        <v>739</v>
      </c>
    </row>
    <row r="44" spans="1:29" ht="12">
      <c r="A44" s="1" t="s">
        <v>478</v>
      </c>
      <c r="B44" s="1" t="s">
        <v>329</v>
      </c>
      <c r="C44" s="107" t="s">
        <v>62</v>
      </c>
      <c r="D44" s="84">
        <v>33.5</v>
      </c>
      <c r="E44" s="84">
        <v>58.9</v>
      </c>
      <c r="F44" s="84">
        <v>78.6</v>
      </c>
      <c r="G44" s="84">
        <v>103</v>
      </c>
      <c r="H44" s="84">
        <v>150</v>
      </c>
      <c r="I44" s="84">
        <v>230</v>
      </c>
      <c r="J44" s="84">
        <v>440</v>
      </c>
      <c r="K44" s="84">
        <v>302</v>
      </c>
      <c r="L44" s="84">
        <v>407</v>
      </c>
      <c r="M44" s="84">
        <v>485</v>
      </c>
      <c r="N44" s="84">
        <v>585</v>
      </c>
      <c r="O44">
        <v>722</v>
      </c>
      <c r="P44">
        <v>843</v>
      </c>
      <c r="Q44">
        <v>1048</v>
      </c>
      <c r="R44">
        <v>1267</v>
      </c>
      <c r="S44">
        <v>1422</v>
      </c>
      <c r="T44">
        <v>1753</v>
      </c>
      <c r="U44">
        <v>1436</v>
      </c>
      <c r="V44">
        <v>1459</v>
      </c>
      <c r="W44">
        <v>1773</v>
      </c>
      <c r="X44">
        <v>2034</v>
      </c>
      <c r="Y44">
        <v>2320</v>
      </c>
      <c r="Z44">
        <v>2801</v>
      </c>
      <c r="AA44" t="s">
        <v>473</v>
      </c>
      <c r="AB44" t="s">
        <v>473</v>
      </c>
      <c r="AC44" t="s">
        <v>473</v>
      </c>
    </row>
    <row r="45" spans="1:29" ht="12">
      <c r="A45" s="1" t="s">
        <v>231</v>
      </c>
      <c r="B45" s="1" t="s">
        <v>268</v>
      </c>
      <c r="C45" s="107">
        <v>20</v>
      </c>
      <c r="D45" t="s">
        <v>404</v>
      </c>
      <c r="E45" t="s">
        <v>404</v>
      </c>
      <c r="F45">
        <v>513</v>
      </c>
      <c r="G45">
        <v>362</v>
      </c>
      <c r="H45">
        <v>353</v>
      </c>
      <c r="I45">
        <v>188</v>
      </c>
      <c r="J45">
        <v>207</v>
      </c>
      <c r="K45">
        <v>261</v>
      </c>
      <c r="L45">
        <v>294</v>
      </c>
      <c r="M45">
        <v>416</v>
      </c>
      <c r="N45">
        <v>443</v>
      </c>
      <c r="O45">
        <v>714</v>
      </c>
      <c r="P45">
        <v>617</v>
      </c>
      <c r="Q45">
        <v>905</v>
      </c>
      <c r="R45">
        <v>935</v>
      </c>
      <c r="S45">
        <v>994</v>
      </c>
      <c r="T45">
        <v>1079</v>
      </c>
      <c r="U45">
        <v>1221</v>
      </c>
      <c r="V45">
        <v>1351</v>
      </c>
      <c r="W45">
        <v>1608</v>
      </c>
      <c r="X45">
        <v>2200</v>
      </c>
      <c r="Y45">
        <v>2538</v>
      </c>
      <c r="Z45">
        <v>2903</v>
      </c>
      <c r="AA45">
        <v>3208</v>
      </c>
      <c r="AB45">
        <v>3380</v>
      </c>
      <c r="AC45">
        <v>3826</v>
      </c>
    </row>
    <row r="46" spans="1:51" s="55" customFormat="1" ht="12">
      <c r="A46" s="1" t="s">
        <v>232</v>
      </c>
      <c r="B46" s="1" t="s">
        <v>270</v>
      </c>
      <c r="C46" s="98"/>
      <c r="D46" t="s">
        <v>473</v>
      </c>
      <c r="E46" t="s">
        <v>473</v>
      </c>
      <c r="F46" t="s">
        <v>473</v>
      </c>
      <c r="G46" t="s">
        <v>473</v>
      </c>
      <c r="H46" t="s">
        <v>473</v>
      </c>
      <c r="I46" t="s">
        <v>473</v>
      </c>
      <c r="J46">
        <v>9.7</v>
      </c>
      <c r="K46">
        <v>9.2</v>
      </c>
      <c r="L46">
        <v>8.9</v>
      </c>
      <c r="M46">
        <v>10.1</v>
      </c>
      <c r="N46">
        <v>13</v>
      </c>
      <c r="O46">
        <v>14.5</v>
      </c>
      <c r="P46">
        <v>14.3</v>
      </c>
      <c r="Q46">
        <v>18.2</v>
      </c>
      <c r="R46">
        <v>14.4</v>
      </c>
      <c r="S46">
        <v>14.3</v>
      </c>
      <c r="T46">
        <v>16.7</v>
      </c>
      <c r="U46">
        <v>17.3</v>
      </c>
      <c r="V46" t="s">
        <v>473</v>
      </c>
      <c r="W46" t="s">
        <v>473</v>
      </c>
      <c r="X46">
        <v>24</v>
      </c>
      <c r="Y46" t="s">
        <v>473</v>
      </c>
      <c r="Z46">
        <v>23.4</v>
      </c>
      <c r="AA46" t="s">
        <v>473</v>
      </c>
      <c r="AB46">
        <v>35.6</v>
      </c>
      <c r="AC46" t="s">
        <v>473</v>
      </c>
      <c r="AD46" s="1"/>
      <c r="AE46" s="1"/>
      <c r="AF46" s="1"/>
      <c r="AG46" s="1"/>
      <c r="AH46" s="1"/>
      <c r="AI46" s="1"/>
      <c r="AJ46" s="1"/>
      <c r="AK46" s="1"/>
      <c r="AL46" s="1"/>
      <c r="AM46" s="1"/>
      <c r="AN46" s="1"/>
      <c r="AO46" s="1"/>
      <c r="AP46" s="1"/>
      <c r="AQ46" s="1"/>
      <c r="AR46" s="1"/>
      <c r="AS46" s="1"/>
      <c r="AT46" s="1"/>
      <c r="AU46" s="1"/>
      <c r="AV46" s="1"/>
      <c r="AW46" s="1"/>
      <c r="AX46" s="1"/>
      <c r="AY46" s="1"/>
    </row>
    <row r="47" spans="1:29" ht="12">
      <c r="A47" s="1" t="s">
        <v>316</v>
      </c>
      <c r="B47" s="1" t="s">
        <v>95</v>
      </c>
      <c r="C47" s="107">
        <v>21</v>
      </c>
      <c r="D47" s="48">
        <v>1.23</v>
      </c>
      <c r="E47" s="48">
        <v>1.257</v>
      </c>
      <c r="F47" s="48">
        <v>2.229</v>
      </c>
      <c r="G47" s="48">
        <v>2.415</v>
      </c>
      <c r="H47" s="48">
        <v>3.004</v>
      </c>
      <c r="I47" s="48">
        <v>6.382</v>
      </c>
      <c r="J47" s="48">
        <v>7.032</v>
      </c>
      <c r="K47" s="48">
        <v>14</v>
      </c>
      <c r="L47" s="48">
        <v>15.35</v>
      </c>
      <c r="M47" s="48">
        <v>17.92</v>
      </c>
      <c r="N47">
        <v>25.2</v>
      </c>
      <c r="O47">
        <v>45.4</v>
      </c>
      <c r="P47">
        <v>37.5</v>
      </c>
      <c r="Q47">
        <v>63.5</v>
      </c>
      <c r="R47">
        <v>108</v>
      </c>
      <c r="S47">
        <v>75.9</v>
      </c>
      <c r="T47">
        <v>85</v>
      </c>
      <c r="U47">
        <v>88.5</v>
      </c>
      <c r="V47">
        <v>99.9</v>
      </c>
      <c r="W47">
        <v>122</v>
      </c>
      <c r="X47">
        <v>192</v>
      </c>
      <c r="Y47">
        <v>224</v>
      </c>
      <c r="Z47">
        <v>299</v>
      </c>
      <c r="AA47">
        <v>369</v>
      </c>
      <c r="AB47">
        <v>365</v>
      </c>
      <c r="AC47">
        <v>381</v>
      </c>
    </row>
    <row r="48" spans="1:51" s="55" customFormat="1" ht="12">
      <c r="A48" s="1" t="s">
        <v>246</v>
      </c>
      <c r="B48" s="1" t="s">
        <v>187</v>
      </c>
      <c r="C48" s="107">
        <v>22</v>
      </c>
      <c r="D48">
        <v>2.8</v>
      </c>
      <c r="E48">
        <v>3.3</v>
      </c>
      <c r="F48" s="48">
        <v>8</v>
      </c>
      <c r="G48">
        <v>13.2</v>
      </c>
      <c r="H48">
        <v>11.9</v>
      </c>
      <c r="I48">
        <v>12.9</v>
      </c>
      <c r="J48">
        <v>5.7</v>
      </c>
      <c r="K48">
        <v>14.8</v>
      </c>
      <c r="L48">
        <v>22.6</v>
      </c>
      <c r="M48">
        <v>23.3</v>
      </c>
      <c r="N48">
        <v>27.2</v>
      </c>
      <c r="O48">
        <v>27</v>
      </c>
      <c r="P48">
        <v>23.9</v>
      </c>
      <c r="Q48">
        <v>25.2</v>
      </c>
      <c r="R48">
        <v>24.3</v>
      </c>
      <c r="S48">
        <v>24.3</v>
      </c>
      <c r="T48">
        <v>23.8</v>
      </c>
      <c r="U48">
        <v>25.1</v>
      </c>
      <c r="V48">
        <v>30.1</v>
      </c>
      <c r="W48">
        <v>30.4</v>
      </c>
      <c r="X48">
        <v>37</v>
      </c>
      <c r="Y48">
        <v>42.8</v>
      </c>
      <c r="Z48">
        <v>43.5</v>
      </c>
      <c r="AA48">
        <v>45.3</v>
      </c>
      <c r="AB48">
        <v>49</v>
      </c>
      <c r="AC48">
        <v>53.3</v>
      </c>
      <c r="AD48" s="1"/>
      <c r="AE48" s="1"/>
      <c r="AF48" s="1"/>
      <c r="AG48" s="1"/>
      <c r="AH48" s="1"/>
      <c r="AI48" s="1"/>
      <c r="AJ48" s="1"/>
      <c r="AK48" s="1"/>
      <c r="AL48" s="1"/>
      <c r="AM48" s="1"/>
      <c r="AN48" s="1"/>
      <c r="AO48" s="1"/>
      <c r="AP48" s="1"/>
      <c r="AQ48" s="1"/>
      <c r="AR48" s="1"/>
      <c r="AS48" s="1"/>
      <c r="AT48" s="1"/>
      <c r="AU48" s="1"/>
      <c r="AV48" s="1"/>
      <c r="AW48" s="1"/>
      <c r="AX48" s="1"/>
      <c r="AY48" s="1"/>
    </row>
    <row r="49" spans="1:51" s="55" customFormat="1" ht="12">
      <c r="A49" s="1" t="s">
        <v>247</v>
      </c>
      <c r="B49" s="1" t="s">
        <v>436</v>
      </c>
      <c r="C49" s="107" t="s">
        <v>39</v>
      </c>
      <c r="D49" s="48">
        <v>29630</v>
      </c>
      <c r="E49" s="48">
        <v>30489</v>
      </c>
      <c r="F49" s="48">
        <v>31300</v>
      </c>
      <c r="G49" s="48">
        <v>29928</v>
      </c>
      <c r="H49" s="48">
        <v>29056</v>
      </c>
      <c r="I49" s="48">
        <v>33962</v>
      </c>
      <c r="J49" s="48">
        <v>36725</v>
      </c>
      <c r="K49" s="48">
        <v>40389</v>
      </c>
      <c r="L49" s="48">
        <v>40809</v>
      </c>
      <c r="M49" s="48">
        <v>41324</v>
      </c>
      <c r="N49" s="48">
        <v>44300</v>
      </c>
      <c r="O49" s="48">
        <v>48200</v>
      </c>
      <c r="P49" s="48">
        <v>44400</v>
      </c>
      <c r="Q49" s="48">
        <v>50500</v>
      </c>
      <c r="R49" s="48">
        <v>51829</v>
      </c>
      <c r="S49" s="48">
        <v>56293</v>
      </c>
      <c r="T49">
        <v>56819</v>
      </c>
      <c r="U49">
        <v>65619</v>
      </c>
      <c r="V49">
        <v>77678</v>
      </c>
      <c r="W49">
        <v>92407</v>
      </c>
      <c r="X49">
        <v>97116</v>
      </c>
      <c r="Y49">
        <v>98111</v>
      </c>
      <c r="Z49">
        <v>98838</v>
      </c>
      <c r="AA49" t="s">
        <v>473</v>
      </c>
      <c r="AB49" t="s">
        <v>473</v>
      </c>
      <c r="AC49">
        <v>117</v>
      </c>
      <c r="AD49" s="1"/>
      <c r="AE49" s="1"/>
      <c r="AF49" s="1"/>
      <c r="AG49" s="1"/>
      <c r="AH49" s="1"/>
      <c r="AI49" s="1"/>
      <c r="AJ49" s="1"/>
      <c r="AK49" s="1"/>
      <c r="AL49" s="1"/>
      <c r="AM49" s="1"/>
      <c r="AN49" s="1"/>
      <c r="AO49" s="1"/>
      <c r="AP49" s="1"/>
      <c r="AQ49" s="1"/>
      <c r="AR49" s="1"/>
      <c r="AS49" s="1"/>
      <c r="AT49" s="1"/>
      <c r="AU49" s="1"/>
      <c r="AV49" s="1"/>
      <c r="AW49" s="1"/>
      <c r="AX49" s="1"/>
      <c r="AY49" s="1"/>
    </row>
    <row r="50" spans="1:29" ht="12">
      <c r="A50" s="1" t="s">
        <v>260</v>
      </c>
      <c r="B50" s="1" t="s">
        <v>477</v>
      </c>
      <c r="C50" s="98"/>
      <c r="D50">
        <v>65.4</v>
      </c>
      <c r="E50">
        <v>73.6</v>
      </c>
      <c r="F50">
        <v>79.2</v>
      </c>
      <c r="G50">
        <v>87.6</v>
      </c>
      <c r="H50">
        <v>105</v>
      </c>
      <c r="I50">
        <v>67.1</v>
      </c>
      <c r="J50">
        <v>60.1</v>
      </c>
      <c r="K50">
        <v>55.2</v>
      </c>
      <c r="L50">
        <v>52.4</v>
      </c>
      <c r="M50">
        <v>57.3</v>
      </c>
      <c r="N50">
        <v>55.5</v>
      </c>
      <c r="O50">
        <v>59.3</v>
      </c>
      <c r="P50">
        <v>59</v>
      </c>
      <c r="Q50">
        <v>64.8</v>
      </c>
      <c r="R50">
        <v>64.1</v>
      </c>
      <c r="S50">
        <v>66.1</v>
      </c>
      <c r="T50">
        <v>87.6</v>
      </c>
      <c r="U50">
        <v>81</v>
      </c>
      <c r="V50">
        <v>79.3</v>
      </c>
      <c r="W50">
        <v>102</v>
      </c>
      <c r="X50">
        <v>105</v>
      </c>
      <c r="Y50">
        <v>118</v>
      </c>
      <c r="Z50">
        <v>86.4</v>
      </c>
      <c r="AA50">
        <v>108</v>
      </c>
      <c r="AB50">
        <v>126</v>
      </c>
      <c r="AC50">
        <v>158</v>
      </c>
    </row>
    <row r="51" spans="1:29" ht="15">
      <c r="A51" s="1" t="s">
        <v>261</v>
      </c>
      <c r="B51" s="1" t="s">
        <v>395</v>
      </c>
      <c r="C51" s="107">
        <v>24</v>
      </c>
      <c r="D51">
        <v>230</v>
      </c>
      <c r="E51">
        <v>577</v>
      </c>
      <c r="F51">
        <v>1369</v>
      </c>
      <c r="G51">
        <v>4792</v>
      </c>
      <c r="H51">
        <v>10081</v>
      </c>
      <c r="I51">
        <v>13244</v>
      </c>
      <c r="J51">
        <v>15546</v>
      </c>
      <c r="K51">
        <v>18898</v>
      </c>
      <c r="L51">
        <v>17119</v>
      </c>
      <c r="M51" s="87">
        <v>9315</v>
      </c>
      <c r="N51" t="s">
        <v>473</v>
      </c>
      <c r="O51" t="s">
        <v>473</v>
      </c>
      <c r="P51">
        <v>48769</v>
      </c>
      <c r="Q51">
        <v>59408</v>
      </c>
      <c r="R51">
        <v>56955</v>
      </c>
      <c r="S51">
        <v>66841</v>
      </c>
      <c r="T51">
        <v>62026</v>
      </c>
      <c r="U51">
        <v>68056</v>
      </c>
      <c r="V51" s="110">
        <v>83686</v>
      </c>
      <c r="W51" s="110">
        <v>87998</v>
      </c>
      <c r="X51" s="110">
        <v>70294</v>
      </c>
      <c r="Y51" s="110">
        <v>89745</v>
      </c>
      <c r="Z51" s="110">
        <v>97623</v>
      </c>
      <c r="AA51" s="110">
        <v>104</v>
      </c>
      <c r="AB51" s="84">
        <v>120</v>
      </c>
      <c r="AC51">
        <v>131</v>
      </c>
    </row>
    <row r="52" spans="1:29" ht="12">
      <c r="A52" s="1" t="s">
        <v>396</v>
      </c>
      <c r="B52" s="1" t="s">
        <v>312</v>
      </c>
      <c r="C52" s="98"/>
      <c r="D52">
        <v>7918</v>
      </c>
      <c r="E52">
        <v>4200</v>
      </c>
      <c r="F52" t="s">
        <v>473</v>
      </c>
      <c r="G52" t="s">
        <v>473</v>
      </c>
      <c r="H52" t="s">
        <v>473</v>
      </c>
      <c r="I52" t="s">
        <v>473</v>
      </c>
      <c r="J52" t="s">
        <v>473</v>
      </c>
      <c r="K52" t="s">
        <v>473</v>
      </c>
      <c r="L52" t="s">
        <v>473</v>
      </c>
      <c r="M52" t="s">
        <v>473</v>
      </c>
      <c r="N52" t="s">
        <v>473</v>
      </c>
      <c r="O52" t="s">
        <v>473</v>
      </c>
      <c r="P52" t="s">
        <v>473</v>
      </c>
      <c r="Q52" t="s">
        <v>473</v>
      </c>
      <c r="R52" t="s">
        <v>473</v>
      </c>
      <c r="S52" t="s">
        <v>473</v>
      </c>
      <c r="T52" t="s">
        <v>473</v>
      </c>
      <c r="U52" t="s">
        <v>473</v>
      </c>
      <c r="V52" t="s">
        <v>473</v>
      </c>
      <c r="W52" t="s">
        <v>473</v>
      </c>
      <c r="X52" t="s">
        <v>473</v>
      </c>
      <c r="Y52" t="s">
        <v>473</v>
      </c>
      <c r="Z52" t="s">
        <v>473</v>
      </c>
      <c r="AA52" t="s">
        <v>473</v>
      </c>
      <c r="AB52" t="s">
        <v>473</v>
      </c>
      <c r="AC52" t="s">
        <v>473</v>
      </c>
    </row>
    <row r="53" spans="1:29" ht="12">
      <c r="A53" s="1" t="s">
        <v>397</v>
      </c>
      <c r="B53" s="1" t="s">
        <v>398</v>
      </c>
      <c r="C53" s="98"/>
      <c r="D53" s="84">
        <v>10334</v>
      </c>
      <c r="E53" s="84">
        <v>11179</v>
      </c>
      <c r="F53">
        <v>11330</v>
      </c>
      <c r="G53">
        <v>10488</v>
      </c>
      <c r="H53">
        <v>10488</v>
      </c>
      <c r="I53">
        <v>10683</v>
      </c>
      <c r="J53">
        <v>12908</v>
      </c>
      <c r="K53">
        <v>11620</v>
      </c>
      <c r="L53">
        <v>10984</v>
      </c>
      <c r="M53">
        <v>11171</v>
      </c>
      <c r="N53">
        <v>10323</v>
      </c>
      <c r="O53">
        <v>10717</v>
      </c>
      <c r="P53">
        <v>13932</v>
      </c>
      <c r="Q53">
        <v>16044</v>
      </c>
      <c r="R53">
        <v>19473</v>
      </c>
      <c r="S53">
        <v>19473</v>
      </c>
      <c r="T53">
        <v>20019</v>
      </c>
      <c r="U53">
        <v>22684</v>
      </c>
      <c r="V53">
        <v>23742</v>
      </c>
      <c r="W53">
        <v>24840</v>
      </c>
      <c r="X53">
        <v>27146</v>
      </c>
      <c r="Y53">
        <v>30443</v>
      </c>
      <c r="Z53">
        <v>30663</v>
      </c>
      <c r="AA53">
        <v>33359</v>
      </c>
      <c r="AB53">
        <v>37000</v>
      </c>
      <c r="AC53">
        <v>39655</v>
      </c>
    </row>
    <row r="54" spans="1:29" ht="12">
      <c r="A54" s="1" t="s">
        <v>77</v>
      </c>
      <c r="B54" s="1" t="s">
        <v>78</v>
      </c>
      <c r="C54" s="107">
        <v>25</v>
      </c>
      <c r="D54" t="s">
        <v>404</v>
      </c>
      <c r="E54" t="s">
        <v>404</v>
      </c>
      <c r="F54" t="s">
        <v>404</v>
      </c>
      <c r="G54" t="s">
        <v>404</v>
      </c>
      <c r="H54" t="s">
        <v>404</v>
      </c>
      <c r="I54" t="s">
        <v>404</v>
      </c>
      <c r="J54" t="s">
        <v>404</v>
      </c>
      <c r="K54" t="s">
        <v>404</v>
      </c>
      <c r="L54" t="s">
        <v>404</v>
      </c>
      <c r="M54" t="s">
        <v>404</v>
      </c>
      <c r="N54" t="s">
        <v>404</v>
      </c>
      <c r="O54" t="s">
        <v>404</v>
      </c>
      <c r="P54" t="s">
        <v>404</v>
      </c>
      <c r="Q54" t="s">
        <v>404</v>
      </c>
      <c r="R54" t="s">
        <v>404</v>
      </c>
      <c r="S54" t="s">
        <v>404</v>
      </c>
      <c r="T54" t="s">
        <v>473</v>
      </c>
      <c r="U54" t="s">
        <v>473</v>
      </c>
      <c r="V54">
        <v>1198</v>
      </c>
      <c r="W54">
        <v>1185</v>
      </c>
      <c r="X54">
        <v>1874</v>
      </c>
      <c r="Y54">
        <v>1404</v>
      </c>
      <c r="Z54">
        <v>1501</v>
      </c>
      <c r="AA54">
        <v>3147</v>
      </c>
      <c r="AB54">
        <v>2844</v>
      </c>
      <c r="AC54" t="s">
        <v>473</v>
      </c>
    </row>
    <row r="55" spans="1:29" ht="12">
      <c r="A55" s="1" t="s">
        <v>399</v>
      </c>
      <c r="B55" s="1" t="s">
        <v>315</v>
      </c>
      <c r="C55" s="107" t="s">
        <v>63</v>
      </c>
      <c r="D55">
        <v>1.7</v>
      </c>
      <c r="E55" t="s">
        <v>473</v>
      </c>
      <c r="F55" s="84">
        <v>3.9</v>
      </c>
      <c r="G55" s="84">
        <v>6.9</v>
      </c>
      <c r="H55" s="84">
        <v>13</v>
      </c>
      <c r="I55" s="84">
        <v>30</v>
      </c>
      <c r="J55">
        <v>47.9</v>
      </c>
      <c r="K55" s="84">
        <v>113</v>
      </c>
      <c r="L55">
        <v>133</v>
      </c>
      <c r="M55">
        <v>154</v>
      </c>
      <c r="N55">
        <v>522</v>
      </c>
      <c r="O55">
        <v>1085</v>
      </c>
      <c r="P55">
        <v>1510</v>
      </c>
      <c r="Q55">
        <v>1004</v>
      </c>
      <c r="R55">
        <v>1276</v>
      </c>
      <c r="S55">
        <v>1039</v>
      </c>
      <c r="T55">
        <v>3200</v>
      </c>
      <c r="U55">
        <v>2838</v>
      </c>
      <c r="V55">
        <v>3338</v>
      </c>
      <c r="W55" t="s">
        <v>473</v>
      </c>
      <c r="X55" t="s">
        <v>473</v>
      </c>
      <c r="Y55" t="s">
        <v>473</v>
      </c>
      <c r="Z55" t="s">
        <v>473</v>
      </c>
      <c r="AA55" t="s">
        <v>473</v>
      </c>
      <c r="AB55" t="s">
        <v>473</v>
      </c>
      <c r="AC55" t="s">
        <v>473</v>
      </c>
    </row>
    <row r="56" spans="1:29" ht="15">
      <c r="A56" s="1" t="s">
        <v>419</v>
      </c>
      <c r="B56" s="1" t="s">
        <v>420</v>
      </c>
      <c r="C56" s="107" t="s">
        <v>40</v>
      </c>
      <c r="D56" s="84">
        <v>20.8</v>
      </c>
      <c r="E56" s="84">
        <v>26.6</v>
      </c>
      <c r="F56" s="84">
        <v>41.2</v>
      </c>
      <c r="G56" s="84">
        <v>45.2</v>
      </c>
      <c r="H56" s="84">
        <v>64.7</v>
      </c>
      <c r="I56" s="84">
        <v>81.8</v>
      </c>
      <c r="J56" s="84">
        <v>94.9</v>
      </c>
      <c r="K56" s="84">
        <v>108</v>
      </c>
      <c r="L56">
        <v>116</v>
      </c>
      <c r="M56">
        <v>119</v>
      </c>
      <c r="N56">
        <v>150</v>
      </c>
      <c r="O56">
        <v>161</v>
      </c>
      <c r="P56">
        <v>173</v>
      </c>
      <c r="Q56">
        <v>168</v>
      </c>
      <c r="R56">
        <v>202</v>
      </c>
      <c r="S56">
        <v>255</v>
      </c>
      <c r="T56">
        <v>276</v>
      </c>
      <c r="U56">
        <v>378</v>
      </c>
      <c r="V56">
        <v>396</v>
      </c>
      <c r="W56">
        <v>436</v>
      </c>
      <c r="X56" s="110">
        <v>551</v>
      </c>
      <c r="Y56" s="110">
        <v>853</v>
      </c>
      <c r="Z56" s="110">
        <v>907</v>
      </c>
      <c r="AA56" s="110">
        <v>895</v>
      </c>
      <c r="AB56" s="84">
        <v>976</v>
      </c>
      <c r="AC56" s="84">
        <v>1083</v>
      </c>
    </row>
    <row r="57" spans="1:29" ht="12">
      <c r="A57" s="1" t="s">
        <v>308</v>
      </c>
      <c r="B57" s="1" t="s">
        <v>309</v>
      </c>
      <c r="C57" s="98"/>
      <c r="D57">
        <v>14.1</v>
      </c>
      <c r="E57">
        <v>16.1</v>
      </c>
      <c r="F57">
        <v>17.9</v>
      </c>
      <c r="G57">
        <v>29.5</v>
      </c>
      <c r="H57">
        <v>28.2</v>
      </c>
      <c r="I57">
        <v>19.4</v>
      </c>
      <c r="J57">
        <v>40.1</v>
      </c>
      <c r="K57">
        <v>58.2</v>
      </c>
      <c r="L57">
        <v>59</v>
      </c>
      <c r="M57">
        <v>86.2</v>
      </c>
      <c r="N57">
        <v>92.3</v>
      </c>
      <c r="O57">
        <v>99.1</v>
      </c>
      <c r="P57">
        <v>117</v>
      </c>
      <c r="Q57">
        <v>147</v>
      </c>
      <c r="R57">
        <v>125</v>
      </c>
      <c r="S57">
        <v>135</v>
      </c>
      <c r="T57">
        <v>139</v>
      </c>
      <c r="U57">
        <v>157</v>
      </c>
      <c r="V57">
        <v>185</v>
      </c>
      <c r="W57">
        <v>207</v>
      </c>
      <c r="X57">
        <v>232</v>
      </c>
      <c r="Y57">
        <v>290</v>
      </c>
      <c r="Z57">
        <v>398</v>
      </c>
      <c r="AA57">
        <v>483</v>
      </c>
      <c r="AB57">
        <v>525</v>
      </c>
      <c r="AC57">
        <v>609</v>
      </c>
    </row>
    <row r="58" spans="1:29" ht="12">
      <c r="A58" s="1" t="s">
        <v>310</v>
      </c>
      <c r="B58" s="1" t="s">
        <v>436</v>
      </c>
      <c r="C58" s="98"/>
      <c r="D58">
        <v>12834</v>
      </c>
      <c r="E58">
        <v>13354</v>
      </c>
      <c r="F58">
        <v>13817</v>
      </c>
      <c r="G58" s="87">
        <v>12950</v>
      </c>
      <c r="H58">
        <v>13000</v>
      </c>
      <c r="I58">
        <v>14200</v>
      </c>
      <c r="J58">
        <v>14100</v>
      </c>
      <c r="K58">
        <v>15400</v>
      </c>
      <c r="L58" t="s">
        <v>473</v>
      </c>
      <c r="M58" t="s">
        <v>473</v>
      </c>
      <c r="N58" t="s">
        <v>473</v>
      </c>
      <c r="O58" t="s">
        <v>473</v>
      </c>
      <c r="P58" t="s">
        <v>473</v>
      </c>
      <c r="Q58" t="s">
        <v>473</v>
      </c>
      <c r="R58" t="s">
        <v>473</v>
      </c>
      <c r="S58">
        <v>16757</v>
      </c>
      <c r="T58">
        <v>16757</v>
      </c>
      <c r="U58">
        <v>17532</v>
      </c>
      <c r="V58" t="s">
        <v>473</v>
      </c>
      <c r="W58" t="s">
        <v>473</v>
      </c>
      <c r="X58">
        <v>25529</v>
      </c>
      <c r="Y58" t="s">
        <v>473</v>
      </c>
      <c r="Z58">
        <v>28148</v>
      </c>
      <c r="AA58">
        <v>27849</v>
      </c>
      <c r="AB58" t="s">
        <v>473</v>
      </c>
      <c r="AC58" t="s">
        <v>473</v>
      </c>
    </row>
    <row r="59" spans="1:29" ht="15">
      <c r="A59" s="1" t="s">
        <v>290</v>
      </c>
      <c r="B59" s="1" t="s">
        <v>309</v>
      </c>
      <c r="C59" s="98"/>
      <c r="D59">
        <v>21.3</v>
      </c>
      <c r="E59">
        <v>41.1</v>
      </c>
      <c r="F59">
        <v>50.7</v>
      </c>
      <c r="G59">
        <v>57.3</v>
      </c>
      <c r="H59">
        <v>61.4</v>
      </c>
      <c r="I59">
        <v>88.3</v>
      </c>
      <c r="J59">
        <v>116</v>
      </c>
      <c r="K59">
        <v>130</v>
      </c>
      <c r="L59">
        <v>153</v>
      </c>
      <c r="M59">
        <v>150</v>
      </c>
      <c r="N59">
        <v>234</v>
      </c>
      <c r="O59">
        <v>231</v>
      </c>
      <c r="P59">
        <v>234</v>
      </c>
      <c r="Q59">
        <v>244</v>
      </c>
      <c r="R59">
        <v>267</v>
      </c>
      <c r="S59">
        <v>331</v>
      </c>
      <c r="T59">
        <v>355</v>
      </c>
      <c r="U59">
        <v>386</v>
      </c>
      <c r="V59">
        <v>400</v>
      </c>
      <c r="W59">
        <v>435</v>
      </c>
      <c r="X59">
        <v>537</v>
      </c>
      <c r="Y59">
        <v>596</v>
      </c>
      <c r="Z59">
        <v>1325</v>
      </c>
      <c r="AA59" s="84">
        <v>1706</v>
      </c>
      <c r="AB59" s="110">
        <v>1232</v>
      </c>
      <c r="AC59" s="84">
        <v>1202</v>
      </c>
    </row>
    <row r="60" spans="1:29" ht="15">
      <c r="A60" s="1" t="s">
        <v>287</v>
      </c>
      <c r="B60" s="1" t="s">
        <v>272</v>
      </c>
      <c r="C60" s="98"/>
      <c r="D60">
        <v>717</v>
      </c>
      <c r="E60">
        <v>2315</v>
      </c>
      <c r="F60">
        <v>4.2</v>
      </c>
      <c r="G60">
        <v>5.6</v>
      </c>
      <c r="H60">
        <v>16.8</v>
      </c>
      <c r="I60">
        <v>23.1</v>
      </c>
      <c r="J60">
        <v>42.1</v>
      </c>
      <c r="K60">
        <v>47.8</v>
      </c>
      <c r="L60">
        <v>45.7</v>
      </c>
      <c r="M60">
        <v>57</v>
      </c>
      <c r="N60" t="s">
        <v>473</v>
      </c>
      <c r="O60">
        <v>134</v>
      </c>
      <c r="P60" t="s">
        <v>473</v>
      </c>
      <c r="Q60" t="s">
        <v>473</v>
      </c>
      <c r="R60" t="s">
        <v>473</v>
      </c>
      <c r="S60" t="s">
        <v>473</v>
      </c>
      <c r="T60" s="110">
        <v>490</v>
      </c>
      <c r="U60">
        <v>626</v>
      </c>
      <c r="V60">
        <v>747</v>
      </c>
      <c r="W60">
        <v>596</v>
      </c>
      <c r="X60">
        <v>1120</v>
      </c>
      <c r="Y60">
        <v>1068</v>
      </c>
      <c r="Z60">
        <v>1326</v>
      </c>
      <c r="AA60">
        <v>1486</v>
      </c>
      <c r="AB60">
        <v>1649</v>
      </c>
      <c r="AC60">
        <v>2036</v>
      </c>
    </row>
    <row r="61" spans="1:29" ht="15">
      <c r="A61" s="1" t="s">
        <v>493</v>
      </c>
      <c r="B61" s="1" t="s">
        <v>492</v>
      </c>
      <c r="C61" s="107" t="s">
        <v>64</v>
      </c>
      <c r="D61">
        <v>407</v>
      </c>
      <c r="E61">
        <v>410</v>
      </c>
      <c r="F61">
        <v>423</v>
      </c>
      <c r="G61">
        <v>330</v>
      </c>
      <c r="H61">
        <v>263</v>
      </c>
      <c r="I61">
        <v>237</v>
      </c>
      <c r="J61">
        <v>259</v>
      </c>
      <c r="K61">
        <v>267</v>
      </c>
      <c r="L61">
        <v>317</v>
      </c>
      <c r="M61">
        <v>459</v>
      </c>
      <c r="N61" t="s">
        <v>473</v>
      </c>
      <c r="O61">
        <v>263</v>
      </c>
      <c r="P61">
        <v>346</v>
      </c>
      <c r="Q61">
        <v>287</v>
      </c>
      <c r="R61">
        <v>677</v>
      </c>
      <c r="S61">
        <v>195</v>
      </c>
      <c r="T61">
        <v>256</v>
      </c>
      <c r="U61">
        <v>131</v>
      </c>
      <c r="V61" s="111">
        <v>162</v>
      </c>
      <c r="W61" t="s">
        <v>473</v>
      </c>
      <c r="X61" t="s">
        <v>473</v>
      </c>
      <c r="Y61" t="s">
        <v>473</v>
      </c>
      <c r="Z61">
        <v>98.3</v>
      </c>
      <c r="AA61">
        <v>198</v>
      </c>
      <c r="AB61">
        <v>318</v>
      </c>
      <c r="AC61">
        <v>356</v>
      </c>
    </row>
    <row r="62" spans="1:29" ht="15">
      <c r="A62" s="4" t="s">
        <v>180</v>
      </c>
      <c r="C62" s="98"/>
      <c r="D62"/>
      <c r="E62"/>
      <c r="F62"/>
      <c r="G62"/>
      <c r="H62"/>
      <c r="I62"/>
      <c r="J62"/>
      <c r="K62"/>
      <c r="L62"/>
      <c r="M62"/>
      <c r="N62"/>
      <c r="O62"/>
      <c r="P62"/>
      <c r="Q62"/>
      <c r="R62"/>
      <c r="S62"/>
      <c r="T62"/>
      <c r="U62"/>
      <c r="V62"/>
      <c r="W62"/>
      <c r="X62"/>
      <c r="Y62"/>
      <c r="Z62"/>
      <c r="AA62"/>
      <c r="AB62"/>
      <c r="AC62"/>
    </row>
    <row r="63" spans="1:29" ht="12">
      <c r="A63" s="3" t="s">
        <v>444</v>
      </c>
      <c r="C63" s="98"/>
      <c r="D63"/>
      <c r="E63"/>
      <c r="F63"/>
      <c r="G63"/>
      <c r="H63"/>
      <c r="I63"/>
      <c r="J63"/>
      <c r="K63"/>
      <c r="L63"/>
      <c r="M63"/>
      <c r="N63"/>
      <c r="O63"/>
      <c r="P63"/>
      <c r="Q63"/>
      <c r="R63"/>
      <c r="S63"/>
      <c r="T63"/>
      <c r="U63"/>
      <c r="V63"/>
      <c r="W63"/>
      <c r="X63"/>
      <c r="Y63"/>
      <c r="Z63"/>
      <c r="AA63"/>
      <c r="AB63"/>
      <c r="AC63"/>
    </row>
    <row r="64" spans="1:29" ht="15">
      <c r="A64" s="1" t="s">
        <v>174</v>
      </c>
      <c r="B64" s="1" t="s">
        <v>495</v>
      </c>
      <c r="C64" s="98"/>
      <c r="D64">
        <v>8332</v>
      </c>
      <c r="E64">
        <v>8837</v>
      </c>
      <c r="F64">
        <v>9771</v>
      </c>
      <c r="G64">
        <v>9364</v>
      </c>
      <c r="H64">
        <v>10991</v>
      </c>
      <c r="I64">
        <v>12684</v>
      </c>
      <c r="J64">
        <v>16837</v>
      </c>
      <c r="K64">
        <v>15862</v>
      </c>
      <c r="L64">
        <v>15955</v>
      </c>
      <c r="M64">
        <v>19735</v>
      </c>
      <c r="N64" t="s">
        <v>473</v>
      </c>
      <c r="O64">
        <v>16091</v>
      </c>
      <c r="P64">
        <v>13613</v>
      </c>
      <c r="Q64">
        <v>15342</v>
      </c>
      <c r="R64">
        <v>15766</v>
      </c>
      <c r="S64">
        <v>17551</v>
      </c>
      <c r="T64">
        <v>18972</v>
      </c>
      <c r="U64">
        <v>21422</v>
      </c>
      <c r="V64">
        <v>24566</v>
      </c>
      <c r="W64">
        <v>27518</v>
      </c>
      <c r="X64">
        <v>37435</v>
      </c>
      <c r="Y64">
        <v>34535</v>
      </c>
      <c r="Z64">
        <v>30675</v>
      </c>
      <c r="AA64">
        <v>30833</v>
      </c>
      <c r="AB64" s="112">
        <v>30297</v>
      </c>
      <c r="AC64">
        <v>33346</v>
      </c>
    </row>
    <row r="65" spans="1:29" ht="12">
      <c r="A65" s="1" t="s">
        <v>175</v>
      </c>
      <c r="B65" s="1" t="s">
        <v>434</v>
      </c>
      <c r="C65" s="107">
        <v>29</v>
      </c>
      <c r="D65">
        <v>0</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row>
    <row r="66" spans="1:29" ht="12">
      <c r="A66" s="1" t="s">
        <v>303</v>
      </c>
      <c r="B66" s="1" t="s">
        <v>144</v>
      </c>
      <c r="C66" s="107">
        <v>30</v>
      </c>
      <c r="D66">
        <v>1274</v>
      </c>
      <c r="E66">
        <v>1377</v>
      </c>
      <c r="F66">
        <v>1380</v>
      </c>
      <c r="G66">
        <v>1160</v>
      </c>
      <c r="H66" t="s">
        <v>473</v>
      </c>
      <c r="I66">
        <v>300</v>
      </c>
      <c r="J66" t="s">
        <v>473</v>
      </c>
      <c r="K66" t="s">
        <v>473</v>
      </c>
      <c r="L66" t="s">
        <v>473</v>
      </c>
      <c r="M66" t="s">
        <v>473</v>
      </c>
      <c r="N66" t="s">
        <v>473</v>
      </c>
      <c r="O66" t="s">
        <v>473</v>
      </c>
      <c r="P66" t="s">
        <v>473</v>
      </c>
      <c r="Q66" t="s">
        <v>473</v>
      </c>
      <c r="R66" t="s">
        <v>473</v>
      </c>
      <c r="S66">
        <v>1259</v>
      </c>
      <c r="T66">
        <v>1303</v>
      </c>
      <c r="U66">
        <v>1650</v>
      </c>
      <c r="V66">
        <v>1708</v>
      </c>
      <c r="W66">
        <v>1892</v>
      </c>
      <c r="X66">
        <v>2022</v>
      </c>
      <c r="Y66">
        <v>2099</v>
      </c>
      <c r="Z66">
        <v>2140</v>
      </c>
      <c r="AA66">
        <v>2244</v>
      </c>
      <c r="AB66" t="s">
        <v>473</v>
      </c>
      <c r="AC66" t="s">
        <v>473</v>
      </c>
    </row>
    <row r="67" spans="1:29" ht="12">
      <c r="A67" s="1" t="s">
        <v>164</v>
      </c>
      <c r="B67" s="1" t="s">
        <v>144</v>
      </c>
      <c r="C67" s="98"/>
      <c r="D67" s="84">
        <v>289</v>
      </c>
      <c r="E67" s="84">
        <v>339</v>
      </c>
      <c r="F67">
        <v>408</v>
      </c>
      <c r="G67">
        <v>430</v>
      </c>
      <c r="H67">
        <v>806</v>
      </c>
      <c r="I67">
        <v>1217</v>
      </c>
      <c r="J67">
        <v>1329</v>
      </c>
      <c r="K67">
        <v>1148</v>
      </c>
      <c r="L67">
        <v>1474</v>
      </c>
      <c r="M67">
        <v>2149</v>
      </c>
      <c r="N67">
        <v>2428</v>
      </c>
      <c r="O67">
        <v>2806</v>
      </c>
      <c r="P67">
        <v>4051</v>
      </c>
      <c r="Q67">
        <v>5186</v>
      </c>
      <c r="R67">
        <v>5056</v>
      </c>
      <c r="S67">
        <v>4804</v>
      </c>
      <c r="T67">
        <v>6436</v>
      </c>
      <c r="U67">
        <v>8305</v>
      </c>
      <c r="V67">
        <v>8621</v>
      </c>
      <c r="W67">
        <v>9153</v>
      </c>
      <c r="X67">
        <v>11629</v>
      </c>
      <c r="Y67">
        <v>11587</v>
      </c>
      <c r="Z67">
        <v>13239</v>
      </c>
      <c r="AA67">
        <v>13326</v>
      </c>
      <c r="AB67">
        <v>14061</v>
      </c>
      <c r="AC67">
        <v>15498</v>
      </c>
    </row>
    <row r="68" spans="1:51" s="24" customFormat="1" ht="12">
      <c r="A68" s="1" t="s">
        <v>435</v>
      </c>
      <c r="B68" s="1" t="s">
        <v>238</v>
      </c>
      <c r="C68" s="107">
        <v>31</v>
      </c>
      <c r="D68" s="84">
        <v>213</v>
      </c>
      <c r="E68" s="84">
        <v>240</v>
      </c>
      <c r="F68" s="84">
        <v>202</v>
      </c>
      <c r="G68" s="84">
        <v>187</v>
      </c>
      <c r="H68" s="84">
        <v>179</v>
      </c>
      <c r="I68" s="84">
        <v>166</v>
      </c>
      <c r="J68" s="84">
        <v>159</v>
      </c>
      <c r="K68" s="84">
        <v>161</v>
      </c>
      <c r="L68" s="84">
        <v>161</v>
      </c>
      <c r="M68" s="84">
        <v>162</v>
      </c>
      <c r="N68" s="84">
        <v>161</v>
      </c>
      <c r="O68" s="84">
        <v>164</v>
      </c>
      <c r="P68" s="84">
        <v>169</v>
      </c>
      <c r="Q68" s="84">
        <v>191</v>
      </c>
      <c r="R68">
        <v>204</v>
      </c>
      <c r="S68">
        <v>166</v>
      </c>
      <c r="T68">
        <v>162</v>
      </c>
      <c r="U68">
        <v>170</v>
      </c>
      <c r="V68">
        <v>185</v>
      </c>
      <c r="W68">
        <v>200</v>
      </c>
      <c r="X68">
        <v>209</v>
      </c>
      <c r="Y68">
        <v>215</v>
      </c>
      <c r="Z68">
        <v>226</v>
      </c>
      <c r="AA68">
        <v>256</v>
      </c>
      <c r="AB68">
        <v>273</v>
      </c>
      <c r="AC68" s="84">
        <v>266</v>
      </c>
      <c r="AD68" s="1"/>
      <c r="AE68" s="1"/>
      <c r="AF68" s="1"/>
      <c r="AG68" s="1"/>
      <c r="AH68" s="1"/>
      <c r="AI68" s="1"/>
      <c r="AJ68" s="1"/>
      <c r="AK68" s="1"/>
      <c r="AL68" s="1"/>
      <c r="AM68" s="1"/>
      <c r="AN68" s="1"/>
      <c r="AO68" s="1"/>
      <c r="AP68" s="1"/>
      <c r="AQ68" s="1"/>
      <c r="AR68" s="1"/>
      <c r="AS68" s="1"/>
      <c r="AT68" s="1"/>
      <c r="AU68" s="1"/>
      <c r="AV68" s="1"/>
      <c r="AW68" s="1"/>
      <c r="AX68" s="1"/>
      <c r="AY68" s="1"/>
    </row>
    <row r="69" spans="1:29" ht="12">
      <c r="A69" s="1" t="s">
        <v>239</v>
      </c>
      <c r="B69" s="1" t="s">
        <v>327</v>
      </c>
      <c r="C69" s="98"/>
      <c r="D69">
        <v>327</v>
      </c>
      <c r="E69">
        <v>364</v>
      </c>
      <c r="F69">
        <v>505</v>
      </c>
      <c r="G69">
        <v>511</v>
      </c>
      <c r="H69">
        <v>677</v>
      </c>
      <c r="I69">
        <v>693</v>
      </c>
      <c r="J69">
        <v>806</v>
      </c>
      <c r="K69">
        <v>843</v>
      </c>
      <c r="L69">
        <v>784</v>
      </c>
      <c r="M69">
        <v>801</v>
      </c>
      <c r="N69">
        <v>894</v>
      </c>
      <c r="O69">
        <v>914</v>
      </c>
      <c r="P69">
        <v>1225</v>
      </c>
      <c r="Q69">
        <v>1546</v>
      </c>
      <c r="R69">
        <v>1239</v>
      </c>
      <c r="S69">
        <v>1420</v>
      </c>
      <c r="T69">
        <v>913</v>
      </c>
      <c r="U69">
        <v>798</v>
      </c>
      <c r="V69">
        <v>993</v>
      </c>
      <c r="W69">
        <v>1043</v>
      </c>
      <c r="X69">
        <v>1259</v>
      </c>
      <c r="Y69">
        <v>1203</v>
      </c>
      <c r="Z69">
        <v>1368</v>
      </c>
      <c r="AA69">
        <v>1537</v>
      </c>
      <c r="AB69">
        <v>1758</v>
      </c>
      <c r="AC69">
        <v>2038</v>
      </c>
    </row>
    <row r="70" spans="1:29" ht="12">
      <c r="A70" s="1" t="s">
        <v>165</v>
      </c>
      <c r="B70" s="1" t="s">
        <v>166</v>
      </c>
      <c r="C70" s="107">
        <v>32</v>
      </c>
      <c r="D70">
        <v>10</v>
      </c>
      <c r="E70">
        <v>11.6</v>
      </c>
      <c r="F70">
        <v>14</v>
      </c>
      <c r="G70">
        <v>16.5</v>
      </c>
      <c r="H70">
        <v>17.3</v>
      </c>
      <c r="I70">
        <v>22.4</v>
      </c>
      <c r="J70">
        <v>24.6</v>
      </c>
      <c r="K70">
        <v>41.7</v>
      </c>
      <c r="L70">
        <v>0</v>
      </c>
      <c r="M70">
        <v>0</v>
      </c>
      <c r="N70">
        <v>0</v>
      </c>
      <c r="O70">
        <v>0</v>
      </c>
      <c r="P70">
        <v>0</v>
      </c>
      <c r="Q70">
        <v>0</v>
      </c>
      <c r="R70">
        <v>0</v>
      </c>
      <c r="S70">
        <v>0</v>
      </c>
      <c r="T70">
        <v>0</v>
      </c>
      <c r="U70">
        <v>0</v>
      </c>
      <c r="V70">
        <v>0</v>
      </c>
      <c r="W70">
        <v>0</v>
      </c>
      <c r="X70">
        <v>0</v>
      </c>
      <c r="Y70">
        <v>0</v>
      </c>
      <c r="Z70">
        <v>0</v>
      </c>
      <c r="AA70">
        <v>0</v>
      </c>
      <c r="AB70">
        <v>0</v>
      </c>
      <c r="AC70">
        <v>0</v>
      </c>
    </row>
    <row r="71" spans="1:29" ht="12">
      <c r="A71" s="1" t="s">
        <v>328</v>
      </c>
      <c r="B71" s="1" t="s">
        <v>295</v>
      </c>
      <c r="C71" s="107">
        <v>33</v>
      </c>
      <c r="D71" t="s">
        <v>473</v>
      </c>
      <c r="E71" t="s">
        <v>473</v>
      </c>
      <c r="F71" t="s">
        <v>473</v>
      </c>
      <c r="G71" t="s">
        <v>473</v>
      </c>
      <c r="H71" t="s">
        <v>473</v>
      </c>
      <c r="I71" t="s">
        <v>473</v>
      </c>
      <c r="J71" t="s">
        <v>473</v>
      </c>
      <c r="K71" t="s">
        <v>473</v>
      </c>
      <c r="L71" t="s">
        <v>473</v>
      </c>
      <c r="M71" t="s">
        <v>473</v>
      </c>
      <c r="N71" t="s">
        <v>473</v>
      </c>
      <c r="O71" t="s">
        <v>473</v>
      </c>
      <c r="P71">
        <v>779</v>
      </c>
      <c r="Q71">
        <v>974</v>
      </c>
      <c r="R71">
        <v>1045</v>
      </c>
      <c r="S71">
        <v>1426</v>
      </c>
      <c r="T71" s="84">
        <v>1103</v>
      </c>
      <c r="U71" s="84">
        <v>1179</v>
      </c>
      <c r="V71">
        <v>1428</v>
      </c>
      <c r="W71">
        <v>1813</v>
      </c>
      <c r="X71">
        <v>2503</v>
      </c>
      <c r="Y71">
        <v>2963</v>
      </c>
      <c r="Z71">
        <v>3216</v>
      </c>
      <c r="AA71">
        <v>3790</v>
      </c>
      <c r="AB71">
        <v>3635</v>
      </c>
      <c r="AC71">
        <v>4681</v>
      </c>
    </row>
    <row r="72" spans="1:29" ht="12">
      <c r="A72" s="1" t="s">
        <v>173</v>
      </c>
      <c r="B72" s="1" t="s">
        <v>268</v>
      </c>
      <c r="C72" s="98"/>
      <c r="D72" t="s">
        <v>473</v>
      </c>
      <c r="E72" s="84">
        <v>180</v>
      </c>
      <c r="F72" s="84">
        <v>203</v>
      </c>
      <c r="G72" s="84">
        <v>299</v>
      </c>
      <c r="H72" s="84">
        <v>928</v>
      </c>
      <c r="I72" s="84">
        <v>744</v>
      </c>
      <c r="J72" s="84">
        <v>825</v>
      </c>
      <c r="K72">
        <v>1305</v>
      </c>
      <c r="L72">
        <v>1681</v>
      </c>
      <c r="M72">
        <v>2041</v>
      </c>
      <c r="N72">
        <v>1641</v>
      </c>
      <c r="O72">
        <v>1802</v>
      </c>
      <c r="P72">
        <v>1896</v>
      </c>
      <c r="Q72">
        <v>2212</v>
      </c>
      <c r="R72">
        <v>2936</v>
      </c>
      <c r="S72">
        <v>3244</v>
      </c>
      <c r="T72">
        <v>3337</v>
      </c>
      <c r="U72">
        <v>3695</v>
      </c>
      <c r="V72">
        <v>4776</v>
      </c>
      <c r="W72">
        <v>5778</v>
      </c>
      <c r="X72">
        <v>9509</v>
      </c>
      <c r="Y72">
        <v>10091</v>
      </c>
      <c r="Z72">
        <v>10077</v>
      </c>
      <c r="AA72">
        <v>11479</v>
      </c>
      <c r="AB72">
        <v>12215</v>
      </c>
      <c r="AC72">
        <v>12171</v>
      </c>
    </row>
    <row r="73" spans="1:29" ht="12">
      <c r="A73" s="1" t="s">
        <v>296</v>
      </c>
      <c r="B73" s="1" t="s">
        <v>144</v>
      </c>
      <c r="C73" s="98"/>
      <c r="D73" s="84">
        <v>2232</v>
      </c>
      <c r="E73" s="84">
        <v>2839</v>
      </c>
      <c r="F73" s="84">
        <v>3733</v>
      </c>
      <c r="G73" s="84">
        <v>4828</v>
      </c>
      <c r="H73" s="84">
        <v>6190</v>
      </c>
      <c r="I73" s="84">
        <v>7251</v>
      </c>
      <c r="J73" s="84">
        <v>9750</v>
      </c>
      <c r="K73" s="84">
        <v>10996</v>
      </c>
      <c r="L73" s="84">
        <v>15685</v>
      </c>
      <c r="M73" s="84">
        <v>18958</v>
      </c>
      <c r="N73" s="84">
        <v>22666</v>
      </c>
      <c r="O73" s="84">
        <v>27803</v>
      </c>
      <c r="P73" s="84">
        <v>31422</v>
      </c>
      <c r="Q73" s="84">
        <v>33074</v>
      </c>
      <c r="R73" s="84">
        <v>33598</v>
      </c>
      <c r="S73" s="84">
        <v>35014</v>
      </c>
      <c r="T73">
        <v>35314</v>
      </c>
      <c r="U73">
        <v>39467</v>
      </c>
      <c r="V73">
        <v>44496</v>
      </c>
      <c r="W73">
        <v>52235</v>
      </c>
      <c r="X73">
        <v>54977</v>
      </c>
      <c r="Y73">
        <v>65615</v>
      </c>
      <c r="Z73">
        <v>74517</v>
      </c>
      <c r="AA73">
        <v>80396</v>
      </c>
      <c r="AB73">
        <v>91907</v>
      </c>
      <c r="AC73">
        <v>100102</v>
      </c>
    </row>
    <row r="74" spans="1:29" ht="12">
      <c r="A74" s="1" t="s">
        <v>154</v>
      </c>
      <c r="B74" s="1" t="s">
        <v>155</v>
      </c>
      <c r="C74" s="107">
        <v>34</v>
      </c>
      <c r="D74" t="s">
        <v>473</v>
      </c>
      <c r="E74" t="s">
        <v>473</v>
      </c>
      <c r="F74">
        <v>161</v>
      </c>
      <c r="G74">
        <v>289</v>
      </c>
      <c r="H74">
        <v>236</v>
      </c>
      <c r="I74">
        <v>226</v>
      </c>
      <c r="J74">
        <v>238</v>
      </c>
      <c r="K74">
        <v>265</v>
      </c>
      <c r="L74">
        <v>266</v>
      </c>
      <c r="M74">
        <v>286</v>
      </c>
      <c r="N74">
        <v>278</v>
      </c>
      <c r="O74">
        <v>318</v>
      </c>
      <c r="P74">
        <v>391</v>
      </c>
      <c r="Q74">
        <v>377</v>
      </c>
      <c r="R74">
        <v>496</v>
      </c>
      <c r="S74">
        <v>533</v>
      </c>
      <c r="T74">
        <v>520</v>
      </c>
      <c r="U74">
        <v>571</v>
      </c>
      <c r="V74">
        <v>655</v>
      </c>
      <c r="W74">
        <v>728</v>
      </c>
      <c r="X74">
        <v>826</v>
      </c>
      <c r="Y74">
        <v>849</v>
      </c>
      <c r="Z74">
        <v>946</v>
      </c>
      <c r="AA74">
        <v>1154</v>
      </c>
      <c r="AB74">
        <v>1651</v>
      </c>
      <c r="AC74">
        <v>2104</v>
      </c>
    </row>
    <row r="75" spans="1:29" ht="12">
      <c r="A75" s="1" t="s">
        <v>156</v>
      </c>
      <c r="B75" s="1" t="s">
        <v>136</v>
      </c>
      <c r="C75" s="107">
        <v>35</v>
      </c>
      <c r="D75">
        <v>103</v>
      </c>
      <c r="E75">
        <v>102</v>
      </c>
      <c r="F75">
        <v>73.1</v>
      </c>
      <c r="G75">
        <v>78.6</v>
      </c>
      <c r="H75">
        <v>78.8</v>
      </c>
      <c r="I75">
        <v>95.2</v>
      </c>
      <c r="J75">
        <v>101</v>
      </c>
      <c r="K75">
        <v>96.6</v>
      </c>
      <c r="L75">
        <v>101</v>
      </c>
      <c r="M75">
        <v>118</v>
      </c>
      <c r="N75">
        <v>104</v>
      </c>
      <c r="O75">
        <v>112</v>
      </c>
      <c r="P75">
        <v>0</v>
      </c>
      <c r="Q75">
        <v>0</v>
      </c>
      <c r="R75">
        <v>0</v>
      </c>
      <c r="S75">
        <v>0</v>
      </c>
      <c r="T75">
        <v>0</v>
      </c>
      <c r="U75">
        <v>0</v>
      </c>
      <c r="V75">
        <v>0</v>
      </c>
      <c r="W75">
        <v>0</v>
      </c>
      <c r="X75">
        <v>0</v>
      </c>
      <c r="Y75">
        <v>0</v>
      </c>
      <c r="Z75">
        <v>0</v>
      </c>
      <c r="AA75">
        <v>0</v>
      </c>
      <c r="AB75">
        <v>0</v>
      </c>
      <c r="AC75">
        <v>0</v>
      </c>
    </row>
    <row r="76" spans="1:29" ht="12">
      <c r="A76" s="1" t="s">
        <v>405</v>
      </c>
      <c r="B76" s="1" t="s">
        <v>406</v>
      </c>
      <c r="C76" s="98"/>
      <c r="D76" t="s">
        <v>473</v>
      </c>
      <c r="E76" t="s">
        <v>473</v>
      </c>
      <c r="F76" t="s">
        <v>473</v>
      </c>
      <c r="G76" t="s">
        <v>473</v>
      </c>
      <c r="H76" t="s">
        <v>473</v>
      </c>
      <c r="I76">
        <v>116</v>
      </c>
      <c r="J76">
        <v>138</v>
      </c>
      <c r="K76">
        <v>161</v>
      </c>
      <c r="L76" t="s">
        <v>473</v>
      </c>
      <c r="M76" t="s">
        <v>473</v>
      </c>
      <c r="N76" t="s">
        <v>473</v>
      </c>
      <c r="O76" t="s">
        <v>473</v>
      </c>
      <c r="P76" t="s">
        <v>473</v>
      </c>
      <c r="Q76">
        <v>76.8</v>
      </c>
      <c r="R76">
        <v>117</v>
      </c>
      <c r="S76">
        <v>136</v>
      </c>
      <c r="T76">
        <v>213</v>
      </c>
      <c r="U76">
        <v>478</v>
      </c>
      <c r="V76">
        <v>616</v>
      </c>
      <c r="W76">
        <v>729</v>
      </c>
      <c r="X76">
        <v>967</v>
      </c>
      <c r="Y76">
        <v>1591</v>
      </c>
      <c r="Z76" t="s">
        <v>473</v>
      </c>
      <c r="AA76" t="s">
        <v>473</v>
      </c>
      <c r="AB76" t="s">
        <v>473</v>
      </c>
      <c r="AC76" t="s">
        <v>473</v>
      </c>
    </row>
    <row r="77" spans="1:29" ht="12">
      <c r="A77" s="3" t="s">
        <v>181</v>
      </c>
      <c r="C77" s="98"/>
      <c r="D77"/>
      <c r="E77"/>
      <c r="F77"/>
      <c r="G77"/>
      <c r="H77"/>
      <c r="I77"/>
      <c r="J77"/>
      <c r="K77"/>
      <c r="L77"/>
      <c r="M77"/>
      <c r="N77"/>
      <c r="O77"/>
      <c r="P77"/>
      <c r="Q77"/>
      <c r="R77"/>
      <c r="S77"/>
      <c r="T77"/>
      <c r="U77"/>
      <c r="V77"/>
      <c r="W77"/>
      <c r="X77"/>
      <c r="Y77"/>
      <c r="Z77"/>
      <c r="AA77"/>
      <c r="AB77"/>
      <c r="AC77"/>
    </row>
    <row r="78" spans="1:29" ht="15">
      <c r="A78" s="1" t="s">
        <v>244</v>
      </c>
      <c r="B78" s="1" t="s">
        <v>268</v>
      </c>
      <c r="C78" s="98"/>
      <c r="D78">
        <v>12336</v>
      </c>
      <c r="E78">
        <v>12854</v>
      </c>
      <c r="F78">
        <v>13473</v>
      </c>
      <c r="G78">
        <v>12830</v>
      </c>
      <c r="H78">
        <v>13111</v>
      </c>
      <c r="I78">
        <v>13293</v>
      </c>
      <c r="J78">
        <v>13008</v>
      </c>
      <c r="K78">
        <v>12457</v>
      </c>
      <c r="L78">
        <v>11511</v>
      </c>
      <c r="M78">
        <v>10831</v>
      </c>
      <c r="N78">
        <v>11716</v>
      </c>
      <c r="O78">
        <v>12360</v>
      </c>
      <c r="P78">
        <v>12314</v>
      </c>
      <c r="Q78">
        <v>13191</v>
      </c>
      <c r="R78">
        <v>13379</v>
      </c>
      <c r="S78">
        <v>14143</v>
      </c>
      <c r="T78">
        <v>14749</v>
      </c>
      <c r="U78">
        <v>15739</v>
      </c>
      <c r="V78">
        <v>16800</v>
      </c>
      <c r="W78">
        <v>18708</v>
      </c>
      <c r="X78">
        <v>20639</v>
      </c>
      <c r="Y78">
        <v>21646</v>
      </c>
      <c r="Z78">
        <v>19898</v>
      </c>
      <c r="AA78">
        <v>20269</v>
      </c>
      <c r="AB78" s="109">
        <v>20359</v>
      </c>
      <c r="AC78" s="9">
        <v>19014</v>
      </c>
    </row>
    <row r="79" spans="1:29" ht="12">
      <c r="A79" s="1" t="s">
        <v>245</v>
      </c>
      <c r="B79" s="1" t="s">
        <v>268</v>
      </c>
      <c r="C79" s="107">
        <v>36</v>
      </c>
      <c r="D79">
        <v>293093</v>
      </c>
      <c r="E79">
        <v>304085</v>
      </c>
      <c r="F79">
        <v>306170</v>
      </c>
      <c r="G79">
        <v>280292</v>
      </c>
      <c r="H79">
        <v>305141</v>
      </c>
      <c r="I79">
        <v>297637</v>
      </c>
      <c r="J79">
        <v>288059</v>
      </c>
      <c r="K79">
        <v>278856</v>
      </c>
      <c r="L79">
        <v>271417</v>
      </c>
      <c r="M79">
        <v>276324</v>
      </c>
      <c r="N79">
        <v>274278</v>
      </c>
      <c r="O79">
        <v>280969</v>
      </c>
      <c r="P79">
        <v>301697</v>
      </c>
      <c r="Q79">
        <v>312743</v>
      </c>
      <c r="R79">
        <v>356720</v>
      </c>
      <c r="S79">
        <v>415223</v>
      </c>
      <c r="T79">
        <v>464676</v>
      </c>
      <c r="U79">
        <v>503353</v>
      </c>
      <c r="V79">
        <v>527660</v>
      </c>
      <c r="W79">
        <v>556961</v>
      </c>
      <c r="X79" s="23">
        <v>621131.1</v>
      </c>
      <c r="Y79" s="23">
        <v>668566.7</v>
      </c>
      <c r="Z79" s="23">
        <v>698179.5</v>
      </c>
      <c r="AA79" s="23">
        <v>711338.408</v>
      </c>
      <c r="AB79" s="23">
        <v>684779.606</v>
      </c>
      <c r="AC79" s="23">
        <v>640220.991</v>
      </c>
    </row>
    <row r="80" spans="1:29" ht="12">
      <c r="A80" s="3" t="s">
        <v>182</v>
      </c>
      <c r="C80" s="98"/>
      <c r="D80"/>
      <c r="E80"/>
      <c r="F80"/>
      <c r="G80"/>
      <c r="H80"/>
      <c r="I80"/>
      <c r="J80"/>
      <c r="K80"/>
      <c r="L80"/>
      <c r="M80"/>
      <c r="N80"/>
      <c r="O80"/>
      <c r="P80"/>
      <c r="Q80"/>
      <c r="R80"/>
      <c r="S80"/>
      <c r="T80"/>
      <c r="U80"/>
      <c r="V80"/>
      <c r="W80"/>
      <c r="X80"/>
      <c r="Y80"/>
      <c r="Z80"/>
      <c r="AA80"/>
      <c r="AB80"/>
      <c r="AC80"/>
    </row>
    <row r="81" spans="1:29" ht="12">
      <c r="A81" s="1" t="s">
        <v>421</v>
      </c>
      <c r="B81" s="1" t="s">
        <v>144</v>
      </c>
      <c r="C81" s="98"/>
      <c r="D81" s="84">
        <v>2.2</v>
      </c>
      <c r="E81" s="84">
        <v>57.6</v>
      </c>
      <c r="F81" s="84">
        <v>943</v>
      </c>
      <c r="G81" s="84">
        <v>2569</v>
      </c>
      <c r="H81" s="84">
        <v>3038</v>
      </c>
      <c r="I81" s="84">
        <v>3170</v>
      </c>
      <c r="J81">
        <v>3751</v>
      </c>
      <c r="K81">
        <v>3801</v>
      </c>
      <c r="L81">
        <v>3378</v>
      </c>
      <c r="M81">
        <v>3339</v>
      </c>
      <c r="N81">
        <v>3397</v>
      </c>
      <c r="O81">
        <v>3460</v>
      </c>
      <c r="P81">
        <v>3265</v>
      </c>
      <c r="Q81">
        <v>3182</v>
      </c>
      <c r="R81">
        <v>3413</v>
      </c>
      <c r="S81">
        <v>3988</v>
      </c>
      <c r="T81">
        <v>4285</v>
      </c>
      <c r="U81">
        <v>4935</v>
      </c>
      <c r="V81">
        <v>5643</v>
      </c>
      <c r="W81">
        <v>7109</v>
      </c>
      <c r="X81">
        <v>8769</v>
      </c>
      <c r="Y81">
        <v>11063</v>
      </c>
      <c r="Z81">
        <v>13541</v>
      </c>
      <c r="AA81">
        <v>16654</v>
      </c>
      <c r="AB81">
        <v>20703</v>
      </c>
      <c r="AC81" s="84">
        <v>24635</v>
      </c>
    </row>
    <row r="82" spans="1:29" ht="12">
      <c r="A82" s="1" t="s">
        <v>422</v>
      </c>
      <c r="B82" s="1" t="s">
        <v>324</v>
      </c>
      <c r="C82" s="107">
        <v>37</v>
      </c>
      <c r="D82" t="s">
        <v>473</v>
      </c>
      <c r="E82" s="84">
        <v>275</v>
      </c>
      <c r="F82" s="84">
        <v>436</v>
      </c>
      <c r="G82" s="84">
        <v>516</v>
      </c>
      <c r="H82" s="84">
        <v>553</v>
      </c>
      <c r="I82" s="84">
        <v>470</v>
      </c>
      <c r="J82" s="84">
        <v>624</v>
      </c>
      <c r="K82" s="84">
        <v>678</v>
      </c>
      <c r="L82" s="84">
        <v>748</v>
      </c>
      <c r="M82" s="84">
        <v>950</v>
      </c>
      <c r="N82" s="84">
        <v>1263</v>
      </c>
      <c r="O82">
        <v>1030</v>
      </c>
      <c r="P82">
        <v>1074</v>
      </c>
      <c r="Q82">
        <v>1221</v>
      </c>
      <c r="R82">
        <v>1153</v>
      </c>
      <c r="S82">
        <v>1331</v>
      </c>
      <c r="T82">
        <v>1343</v>
      </c>
      <c r="U82">
        <v>1368</v>
      </c>
      <c r="V82">
        <v>1441</v>
      </c>
      <c r="W82">
        <v>1740</v>
      </c>
      <c r="X82">
        <v>2371</v>
      </c>
      <c r="Y82">
        <v>2431</v>
      </c>
      <c r="Z82">
        <v>2300</v>
      </c>
      <c r="AA82">
        <v>2438</v>
      </c>
      <c r="AB82">
        <v>2738</v>
      </c>
      <c r="AC82">
        <v>3076</v>
      </c>
    </row>
    <row r="83" spans="1:29" ht="12">
      <c r="A83" s="1" t="s">
        <v>325</v>
      </c>
      <c r="B83" s="1" t="s">
        <v>128</v>
      </c>
      <c r="C83" s="98"/>
      <c r="D83" s="84">
        <v>0.00067</v>
      </c>
      <c r="E83" s="84">
        <v>0.011</v>
      </c>
      <c r="F83" s="84">
        <v>0.7</v>
      </c>
      <c r="G83" s="84">
        <v>1.2</v>
      </c>
      <c r="H83" s="84">
        <v>9.8</v>
      </c>
      <c r="I83" s="84">
        <v>272</v>
      </c>
      <c r="J83" s="84">
        <v>7040</v>
      </c>
      <c r="K83">
        <v>13140</v>
      </c>
      <c r="L83">
        <v>14145</v>
      </c>
      <c r="M83">
        <v>15021</v>
      </c>
      <c r="N83">
        <v>16662</v>
      </c>
      <c r="O83">
        <v>17898</v>
      </c>
      <c r="P83">
        <v>20753</v>
      </c>
      <c r="Q83">
        <v>25682</v>
      </c>
      <c r="R83">
        <v>28224</v>
      </c>
      <c r="S83">
        <v>25829</v>
      </c>
      <c r="T83">
        <v>28608</v>
      </c>
      <c r="U83">
        <v>33080</v>
      </c>
      <c r="V83">
        <v>35686</v>
      </c>
      <c r="W83">
        <v>39887</v>
      </c>
      <c r="X83">
        <v>44841</v>
      </c>
      <c r="Y83">
        <v>51283</v>
      </c>
      <c r="Z83">
        <v>59819</v>
      </c>
      <c r="AA83">
        <v>61788</v>
      </c>
      <c r="AB83">
        <v>66379</v>
      </c>
      <c r="AC83">
        <v>67819</v>
      </c>
    </row>
    <row r="84" spans="1:29" ht="12">
      <c r="A84" s="1" t="s">
        <v>355</v>
      </c>
      <c r="B84" s="1" t="s">
        <v>356</v>
      </c>
      <c r="C84" s="107" t="s">
        <v>41</v>
      </c>
      <c r="D84" s="84">
        <v>252</v>
      </c>
      <c r="E84" s="84">
        <v>261</v>
      </c>
      <c r="F84">
        <v>315</v>
      </c>
      <c r="G84">
        <v>363</v>
      </c>
      <c r="H84">
        <v>424</v>
      </c>
      <c r="I84">
        <v>522</v>
      </c>
      <c r="J84">
        <v>616</v>
      </c>
      <c r="K84">
        <v>725</v>
      </c>
      <c r="L84">
        <v>785</v>
      </c>
      <c r="M84">
        <v>889</v>
      </c>
      <c r="N84">
        <v>972</v>
      </c>
      <c r="O84">
        <v>1040</v>
      </c>
      <c r="P84">
        <v>1135</v>
      </c>
      <c r="Q84">
        <v>1202</v>
      </c>
      <c r="R84">
        <v>1226</v>
      </c>
      <c r="S84">
        <v>1264</v>
      </c>
      <c r="T84">
        <v>1519</v>
      </c>
      <c r="U84">
        <v>1680</v>
      </c>
      <c r="V84">
        <v>1978</v>
      </c>
      <c r="W84">
        <v>2068</v>
      </c>
      <c r="X84">
        <v>2375</v>
      </c>
      <c r="Y84">
        <v>2109</v>
      </c>
      <c r="Z84">
        <v>2402</v>
      </c>
      <c r="AA84">
        <v>2631</v>
      </c>
      <c r="AB84">
        <v>2664</v>
      </c>
      <c r="AC84" s="84">
        <v>2691</v>
      </c>
    </row>
    <row r="85" spans="1:29" ht="12">
      <c r="A85" s="1" t="s">
        <v>363</v>
      </c>
      <c r="B85" s="1" t="s">
        <v>356</v>
      </c>
      <c r="C85" s="107">
        <v>39</v>
      </c>
      <c r="D85" s="84">
        <v>252</v>
      </c>
      <c r="E85" s="84">
        <v>261</v>
      </c>
      <c r="F85">
        <v>447</v>
      </c>
      <c r="G85">
        <v>577</v>
      </c>
      <c r="H85">
        <v>837</v>
      </c>
      <c r="I85">
        <v>1320</v>
      </c>
      <c r="J85">
        <v>1694</v>
      </c>
      <c r="K85">
        <v>2391</v>
      </c>
      <c r="L85">
        <v>4477</v>
      </c>
      <c r="M85">
        <v>3410</v>
      </c>
      <c r="N85">
        <v>4834</v>
      </c>
      <c r="O85">
        <v>5703</v>
      </c>
      <c r="P85">
        <v>6322</v>
      </c>
      <c r="Q85">
        <v>7507</v>
      </c>
      <c r="R85">
        <v>8383</v>
      </c>
      <c r="S85">
        <v>9434</v>
      </c>
      <c r="T85">
        <v>10664</v>
      </c>
      <c r="U85">
        <v>11405</v>
      </c>
      <c r="V85">
        <v>12577</v>
      </c>
      <c r="W85">
        <v>14082</v>
      </c>
      <c r="X85">
        <v>17810</v>
      </c>
      <c r="Y85">
        <v>19496</v>
      </c>
      <c r="Z85">
        <v>19787</v>
      </c>
      <c r="AA85">
        <v>19048</v>
      </c>
      <c r="AB85">
        <v>21035</v>
      </c>
      <c r="AC85">
        <v>24297</v>
      </c>
    </row>
    <row r="86" spans="1:29" ht="12">
      <c r="A86" s="1" t="s">
        <v>364</v>
      </c>
      <c r="B86" s="1" t="s">
        <v>453</v>
      </c>
      <c r="C86" s="107">
        <v>40</v>
      </c>
      <c r="D86">
        <v>198</v>
      </c>
      <c r="E86">
        <v>189</v>
      </c>
      <c r="F86">
        <v>202</v>
      </c>
      <c r="G86">
        <v>209</v>
      </c>
      <c r="H86">
        <v>211</v>
      </c>
      <c r="I86">
        <v>276</v>
      </c>
      <c r="J86">
        <v>291</v>
      </c>
      <c r="K86">
        <v>475</v>
      </c>
      <c r="L86">
        <v>419</v>
      </c>
      <c r="M86">
        <v>499</v>
      </c>
      <c r="N86">
        <v>549</v>
      </c>
      <c r="O86">
        <v>296</v>
      </c>
      <c r="P86">
        <v>266</v>
      </c>
      <c r="Q86">
        <v>384</v>
      </c>
      <c r="R86">
        <v>505</v>
      </c>
      <c r="S86">
        <v>739</v>
      </c>
      <c r="T86">
        <v>710</v>
      </c>
      <c r="U86">
        <v>954</v>
      </c>
      <c r="V86">
        <v>950</v>
      </c>
      <c r="W86">
        <v>1310</v>
      </c>
      <c r="X86">
        <v>1646</v>
      </c>
      <c r="Y86">
        <v>1949</v>
      </c>
      <c r="Z86">
        <v>2094</v>
      </c>
      <c r="AA86">
        <v>2454</v>
      </c>
      <c r="AB86">
        <v>2590</v>
      </c>
      <c r="AC86">
        <v>2803</v>
      </c>
    </row>
    <row r="87" spans="1:29" ht="12">
      <c r="A87" s="1" t="s">
        <v>413</v>
      </c>
      <c r="B87" s="1" t="s">
        <v>268</v>
      </c>
      <c r="C87" s="107" t="s">
        <v>42</v>
      </c>
      <c r="D87" s="84">
        <v>83.9</v>
      </c>
      <c r="E87" s="84">
        <v>124</v>
      </c>
      <c r="F87">
        <v>142</v>
      </c>
      <c r="G87">
        <v>227</v>
      </c>
      <c r="H87">
        <v>453</v>
      </c>
      <c r="I87">
        <v>562</v>
      </c>
      <c r="J87">
        <v>759</v>
      </c>
      <c r="K87">
        <v>808</v>
      </c>
      <c r="L87">
        <v>780</v>
      </c>
      <c r="M87" t="s">
        <v>473</v>
      </c>
      <c r="N87" t="s">
        <v>473</v>
      </c>
      <c r="O87" t="s">
        <v>473</v>
      </c>
      <c r="P87">
        <v>1954</v>
      </c>
      <c r="Q87">
        <v>2291</v>
      </c>
      <c r="R87">
        <v>2625</v>
      </c>
      <c r="S87">
        <v>2697</v>
      </c>
      <c r="T87">
        <v>2791</v>
      </c>
      <c r="U87">
        <v>3148</v>
      </c>
      <c r="V87">
        <v>3267</v>
      </c>
      <c r="W87">
        <v>4300</v>
      </c>
      <c r="X87">
        <v>5289</v>
      </c>
      <c r="Y87">
        <v>5793</v>
      </c>
      <c r="Z87">
        <v>5862</v>
      </c>
      <c r="AA87">
        <v>6162</v>
      </c>
      <c r="AB87">
        <v>6404</v>
      </c>
      <c r="AC87">
        <v>6786</v>
      </c>
    </row>
    <row r="88" spans="1:29" ht="15">
      <c r="A88" s="1" t="s">
        <v>414</v>
      </c>
      <c r="B88" s="1" t="s">
        <v>185</v>
      </c>
      <c r="C88" s="107">
        <v>42</v>
      </c>
      <c r="D88" t="s">
        <v>473</v>
      </c>
      <c r="E88" s="84">
        <v>79</v>
      </c>
      <c r="F88" s="84">
        <v>110</v>
      </c>
      <c r="G88" s="84">
        <v>189</v>
      </c>
      <c r="H88" s="84">
        <v>213</v>
      </c>
      <c r="I88" s="84">
        <v>188</v>
      </c>
      <c r="J88" s="84">
        <v>228</v>
      </c>
      <c r="K88" s="84">
        <v>292</v>
      </c>
      <c r="L88" s="84">
        <v>294</v>
      </c>
      <c r="M88" s="84">
        <v>379</v>
      </c>
      <c r="N88" s="84">
        <v>394</v>
      </c>
      <c r="O88" s="84">
        <v>376</v>
      </c>
      <c r="P88" s="84">
        <v>398</v>
      </c>
      <c r="Q88" s="84">
        <v>388</v>
      </c>
      <c r="R88" s="84">
        <v>414</v>
      </c>
      <c r="S88" s="84">
        <v>422</v>
      </c>
      <c r="T88" s="110">
        <v>523</v>
      </c>
      <c r="U88" s="110">
        <v>499</v>
      </c>
      <c r="V88" s="110">
        <v>619</v>
      </c>
      <c r="W88">
        <v>684</v>
      </c>
      <c r="X88">
        <v>776</v>
      </c>
      <c r="Y88">
        <v>882</v>
      </c>
      <c r="Z88">
        <v>1024</v>
      </c>
      <c r="AA88">
        <v>1266</v>
      </c>
      <c r="AB88">
        <v>1500</v>
      </c>
      <c r="AC88">
        <v>2057</v>
      </c>
    </row>
    <row r="89" spans="1:29" ht="12">
      <c r="A89" s="1" t="s">
        <v>430</v>
      </c>
      <c r="B89" s="1" t="s">
        <v>186</v>
      </c>
      <c r="C89" s="107">
        <v>43</v>
      </c>
      <c r="D89" t="s">
        <v>473</v>
      </c>
      <c r="E89" s="87">
        <v>217</v>
      </c>
      <c r="F89" s="87">
        <v>4498</v>
      </c>
      <c r="G89" s="87">
        <v>308</v>
      </c>
      <c r="H89" s="87">
        <v>798</v>
      </c>
      <c r="I89" s="87">
        <v>1347</v>
      </c>
      <c r="J89" s="87">
        <v>1727</v>
      </c>
      <c r="K89" s="87">
        <v>2256</v>
      </c>
      <c r="L89" s="87">
        <v>2426</v>
      </c>
      <c r="M89">
        <v>3171</v>
      </c>
      <c r="N89">
        <v>3384</v>
      </c>
      <c r="O89">
        <v>3398</v>
      </c>
      <c r="P89">
        <v>3328</v>
      </c>
      <c r="Q89">
        <v>3187</v>
      </c>
      <c r="R89">
        <v>2982</v>
      </c>
      <c r="S89">
        <v>3092</v>
      </c>
      <c r="T89">
        <v>3397</v>
      </c>
      <c r="U89">
        <v>3820</v>
      </c>
      <c r="V89">
        <v>4011</v>
      </c>
      <c r="W89">
        <v>3918</v>
      </c>
      <c r="X89">
        <v>4057</v>
      </c>
      <c r="Y89">
        <v>5157</v>
      </c>
      <c r="Z89">
        <v>5532</v>
      </c>
      <c r="AA89">
        <v>5587</v>
      </c>
      <c r="AB89">
        <v>6768</v>
      </c>
      <c r="AC89">
        <v>7742</v>
      </c>
    </row>
    <row r="90" spans="1:29" ht="12">
      <c r="A90" s="1" t="s">
        <v>431</v>
      </c>
      <c r="B90" s="1" t="s">
        <v>144</v>
      </c>
      <c r="C90" s="98"/>
      <c r="D90" s="84">
        <v>93.2</v>
      </c>
      <c r="E90" s="84">
        <v>185</v>
      </c>
      <c r="F90" s="84">
        <v>384</v>
      </c>
      <c r="G90">
        <v>542</v>
      </c>
      <c r="H90">
        <v>1110</v>
      </c>
      <c r="I90">
        <v>1651</v>
      </c>
      <c r="J90">
        <v>2272</v>
      </c>
      <c r="K90">
        <v>3326</v>
      </c>
      <c r="L90">
        <v>4589</v>
      </c>
      <c r="M90">
        <v>5431</v>
      </c>
      <c r="N90">
        <v>6003</v>
      </c>
      <c r="O90">
        <v>6512</v>
      </c>
      <c r="P90">
        <v>6803</v>
      </c>
      <c r="Q90">
        <v>6975</v>
      </c>
      <c r="R90">
        <v>7321</v>
      </c>
      <c r="S90">
        <v>7815</v>
      </c>
      <c r="T90">
        <v>8269</v>
      </c>
      <c r="U90">
        <v>8847</v>
      </c>
      <c r="V90">
        <v>9723</v>
      </c>
      <c r="W90">
        <v>10106</v>
      </c>
      <c r="X90">
        <v>12422</v>
      </c>
      <c r="Y90">
        <v>14682</v>
      </c>
      <c r="Z90">
        <v>15807</v>
      </c>
      <c r="AA90">
        <v>17417</v>
      </c>
      <c r="AB90">
        <v>19732</v>
      </c>
      <c r="AC90">
        <v>21336</v>
      </c>
    </row>
    <row r="91" spans="1:29" ht="12">
      <c r="A91" s="1" t="s">
        <v>432</v>
      </c>
      <c r="B91" s="1" t="s">
        <v>115</v>
      </c>
      <c r="C91" s="107" t="s">
        <v>65</v>
      </c>
      <c r="D91" t="s">
        <v>473</v>
      </c>
      <c r="E91" t="s">
        <v>473</v>
      </c>
      <c r="F91" t="s">
        <v>473</v>
      </c>
      <c r="G91" s="84">
        <v>55.9</v>
      </c>
      <c r="H91" s="84">
        <v>67.9</v>
      </c>
      <c r="I91" s="84">
        <v>117</v>
      </c>
      <c r="J91">
        <v>138</v>
      </c>
      <c r="K91">
        <v>212</v>
      </c>
      <c r="L91">
        <v>306</v>
      </c>
      <c r="M91">
        <v>753</v>
      </c>
      <c r="N91">
        <v>795</v>
      </c>
      <c r="O91">
        <v>853</v>
      </c>
      <c r="P91">
        <v>1216</v>
      </c>
      <c r="Q91">
        <v>1383</v>
      </c>
      <c r="R91">
        <v>1244</v>
      </c>
      <c r="S91">
        <v>1588</v>
      </c>
      <c r="T91">
        <v>2740</v>
      </c>
      <c r="U91">
        <v>4292</v>
      </c>
      <c r="V91">
        <v>6436</v>
      </c>
      <c r="W91">
        <v>6377</v>
      </c>
      <c r="X91">
        <v>9286</v>
      </c>
      <c r="Y91">
        <v>8631</v>
      </c>
      <c r="Z91">
        <v>8683</v>
      </c>
      <c r="AA91">
        <v>10229</v>
      </c>
      <c r="AB91">
        <v>21299</v>
      </c>
      <c r="AC91">
        <v>32136</v>
      </c>
    </row>
    <row r="92" spans="1:29" ht="15">
      <c r="A92" s="4" t="s">
        <v>470</v>
      </c>
      <c r="C92" s="98"/>
      <c r="D92"/>
      <c r="E92"/>
      <c r="F92"/>
      <c r="G92"/>
      <c r="H92"/>
      <c r="I92"/>
      <c r="J92"/>
      <c r="K92"/>
      <c r="L92"/>
      <c r="M92"/>
      <c r="N92"/>
      <c r="O92"/>
      <c r="P92"/>
      <c r="Q92"/>
      <c r="R92"/>
      <c r="S92"/>
      <c r="T92"/>
      <c r="U92"/>
      <c r="V92"/>
      <c r="W92"/>
      <c r="X92"/>
      <c r="Y92"/>
      <c r="Z92"/>
      <c r="AA92"/>
      <c r="AB92"/>
      <c r="AC92"/>
    </row>
    <row r="93" spans="1:29" ht="12">
      <c r="A93" s="3" t="s">
        <v>196</v>
      </c>
      <c r="C93" s="98"/>
      <c r="D93"/>
      <c r="E93"/>
      <c r="F93"/>
      <c r="G93"/>
      <c r="H93"/>
      <c r="I93"/>
      <c r="J93"/>
      <c r="K93"/>
      <c r="L93"/>
      <c r="M93"/>
      <c r="N93"/>
      <c r="O93"/>
      <c r="P93"/>
      <c r="Q93"/>
      <c r="R93"/>
      <c r="S93"/>
      <c r="T93"/>
      <c r="U93"/>
      <c r="V93"/>
      <c r="W93"/>
      <c r="X93"/>
      <c r="Y93"/>
      <c r="Z93"/>
      <c r="AA93"/>
      <c r="AB93"/>
      <c r="AC93"/>
    </row>
    <row r="94" spans="1:29" ht="15">
      <c r="A94" s="1" t="s">
        <v>326</v>
      </c>
      <c r="B94" s="1" t="s">
        <v>278</v>
      </c>
      <c r="C94" s="98"/>
      <c r="D94" t="s">
        <v>404</v>
      </c>
      <c r="E94" t="s">
        <v>404</v>
      </c>
      <c r="F94" t="s">
        <v>404</v>
      </c>
      <c r="G94" t="s">
        <v>404</v>
      </c>
      <c r="H94" t="s">
        <v>473</v>
      </c>
      <c r="I94" s="87">
        <v>0.3</v>
      </c>
      <c r="J94" s="87">
        <v>3.8</v>
      </c>
      <c r="K94">
        <v>10.8</v>
      </c>
      <c r="L94">
        <v>16.3</v>
      </c>
      <c r="M94">
        <v>17.9</v>
      </c>
      <c r="N94">
        <v>19</v>
      </c>
      <c r="O94">
        <v>17.2</v>
      </c>
      <c r="P94">
        <v>20.4</v>
      </c>
      <c r="Q94">
        <v>32.5</v>
      </c>
      <c r="R94">
        <v>37.7</v>
      </c>
      <c r="S94">
        <v>47.5</v>
      </c>
      <c r="T94">
        <v>58</v>
      </c>
      <c r="U94">
        <v>78.7</v>
      </c>
      <c r="V94">
        <v>100</v>
      </c>
      <c r="W94">
        <v>167</v>
      </c>
      <c r="X94">
        <v>185</v>
      </c>
      <c r="Y94">
        <v>188</v>
      </c>
      <c r="Z94">
        <v>221</v>
      </c>
      <c r="AA94">
        <v>265</v>
      </c>
      <c r="AB94" s="110">
        <v>363</v>
      </c>
      <c r="AC94">
        <v>426</v>
      </c>
    </row>
    <row r="95" spans="1:29" ht="15">
      <c r="A95" s="1" t="s">
        <v>452</v>
      </c>
      <c r="B95" s="1" t="s">
        <v>374</v>
      </c>
      <c r="C95" s="107">
        <v>45</v>
      </c>
      <c r="D95" t="s">
        <v>404</v>
      </c>
      <c r="E95" t="s">
        <v>404</v>
      </c>
      <c r="F95" t="s">
        <v>404</v>
      </c>
      <c r="G95" t="s">
        <v>404</v>
      </c>
      <c r="H95" s="48">
        <v>12.173900000000001</v>
      </c>
      <c r="I95" s="48">
        <v>82.023</v>
      </c>
      <c r="J95" s="23">
        <v>310.86</v>
      </c>
      <c r="K95" s="23">
        <v>558.397</v>
      </c>
      <c r="L95" s="23">
        <v>699.235</v>
      </c>
      <c r="M95" s="23">
        <v>955.021</v>
      </c>
      <c r="N95" s="23">
        <v>911.81</v>
      </c>
      <c r="O95" s="23">
        <v>1308.877</v>
      </c>
      <c r="P95" s="23">
        <v>1881.586</v>
      </c>
      <c r="Q95" s="23">
        <v>1733.5764</v>
      </c>
      <c r="R95" s="23">
        <v>2055.0219</v>
      </c>
      <c r="S95" s="23">
        <v>2403.651</v>
      </c>
      <c r="T95" s="23">
        <v>2687.5912999999996</v>
      </c>
      <c r="U95" s="23">
        <v>3105.367</v>
      </c>
      <c r="V95" s="23">
        <v>3606.2093</v>
      </c>
      <c r="W95" s="23">
        <v>4338.5233</v>
      </c>
      <c r="X95" s="23">
        <v>5460.924800000001</v>
      </c>
      <c r="Y95" s="23">
        <v>6391.0417</v>
      </c>
      <c r="Z95" s="23">
        <v>8475.7875</v>
      </c>
      <c r="AA95" s="23">
        <v>9720.3003</v>
      </c>
      <c r="AB95" s="23">
        <v>9957.6188</v>
      </c>
      <c r="AC95" s="123">
        <v>11355.9468</v>
      </c>
    </row>
    <row r="96" spans="1:29" ht="12">
      <c r="A96" s="1" t="s">
        <v>375</v>
      </c>
      <c r="B96" s="1" t="s">
        <v>403</v>
      </c>
      <c r="C96" s="98"/>
      <c r="D96" t="s">
        <v>404</v>
      </c>
      <c r="E96" t="s">
        <v>404</v>
      </c>
      <c r="F96" t="s">
        <v>404</v>
      </c>
      <c r="G96" t="s">
        <v>404</v>
      </c>
      <c r="H96">
        <v>2.6</v>
      </c>
      <c r="I96">
        <v>243</v>
      </c>
      <c r="J96">
        <v>347</v>
      </c>
      <c r="K96">
        <v>713</v>
      </c>
      <c r="L96">
        <v>3977</v>
      </c>
      <c r="M96">
        <v>10713</v>
      </c>
      <c r="N96">
        <v>17562</v>
      </c>
      <c r="O96">
        <v>18723</v>
      </c>
      <c r="P96">
        <v>21496</v>
      </c>
      <c r="Q96">
        <v>29577</v>
      </c>
      <c r="R96">
        <v>70700</v>
      </c>
      <c r="S96">
        <v>106500</v>
      </c>
      <c r="T96">
        <v>134000</v>
      </c>
      <c r="U96" t="s">
        <v>473</v>
      </c>
      <c r="V96" t="s">
        <v>473</v>
      </c>
      <c r="W96" t="s">
        <v>473</v>
      </c>
      <c r="X96" t="s">
        <v>473</v>
      </c>
      <c r="Y96" t="s">
        <v>473</v>
      </c>
      <c r="Z96" t="s">
        <v>473</v>
      </c>
      <c r="AA96" t="s">
        <v>473</v>
      </c>
      <c r="AB96" t="s">
        <v>473</v>
      </c>
      <c r="AC96" t="s">
        <v>473</v>
      </c>
    </row>
    <row r="97" spans="1:29" ht="12">
      <c r="A97" s="1" t="s">
        <v>376</v>
      </c>
      <c r="B97" s="1" t="s">
        <v>455</v>
      </c>
      <c r="C97" s="107">
        <v>46</v>
      </c>
      <c r="D97" t="s">
        <v>404</v>
      </c>
      <c r="E97" t="s">
        <v>404</v>
      </c>
      <c r="F97" t="s">
        <v>404</v>
      </c>
      <c r="G97" t="s">
        <v>404</v>
      </c>
      <c r="H97" t="s">
        <v>473</v>
      </c>
      <c r="I97" t="s">
        <v>473</v>
      </c>
      <c r="J97">
        <v>0.3</v>
      </c>
      <c r="K97">
        <v>3</v>
      </c>
      <c r="L97">
        <v>31.7</v>
      </c>
      <c r="M97">
        <v>88</v>
      </c>
      <c r="N97">
        <v>87.2</v>
      </c>
      <c r="O97">
        <v>116</v>
      </c>
      <c r="P97" t="s">
        <v>473</v>
      </c>
      <c r="Q97" t="s">
        <v>473</v>
      </c>
      <c r="R97" t="s">
        <v>473</v>
      </c>
      <c r="S97" t="s">
        <v>473</v>
      </c>
      <c r="T97" t="s">
        <v>473</v>
      </c>
      <c r="U97" t="s">
        <v>473</v>
      </c>
      <c r="V97" t="s">
        <v>473</v>
      </c>
      <c r="W97" t="s">
        <v>473</v>
      </c>
      <c r="X97" t="s">
        <v>473</v>
      </c>
      <c r="Y97" t="s">
        <v>473</v>
      </c>
      <c r="Z97" t="s">
        <v>473</v>
      </c>
      <c r="AA97" t="s">
        <v>473</v>
      </c>
      <c r="AB97" t="s">
        <v>473</v>
      </c>
      <c r="AC97" t="s">
        <v>473</v>
      </c>
    </row>
    <row r="98" spans="1:29" ht="12">
      <c r="A98" s="1" t="s">
        <v>379</v>
      </c>
      <c r="B98" s="1" t="s">
        <v>271</v>
      </c>
      <c r="C98" s="107">
        <v>47</v>
      </c>
      <c r="D98" t="s">
        <v>404</v>
      </c>
      <c r="E98" t="s">
        <v>404</v>
      </c>
      <c r="F98" t="s">
        <v>404</v>
      </c>
      <c r="G98" t="s">
        <v>404</v>
      </c>
      <c r="H98" t="s">
        <v>473</v>
      </c>
      <c r="I98" t="s">
        <v>473</v>
      </c>
      <c r="J98" s="87">
        <v>1</v>
      </c>
      <c r="K98" s="87">
        <v>3.4</v>
      </c>
      <c r="L98" s="87">
        <v>6.9</v>
      </c>
      <c r="M98" s="87">
        <v>13.7</v>
      </c>
      <c r="N98" t="s">
        <v>473</v>
      </c>
      <c r="O98">
        <v>34.9</v>
      </c>
      <c r="P98">
        <v>37.5</v>
      </c>
      <c r="Q98">
        <v>41.1</v>
      </c>
      <c r="R98">
        <v>44.5</v>
      </c>
      <c r="S98">
        <v>53</v>
      </c>
      <c r="T98" t="s">
        <v>473</v>
      </c>
      <c r="U98" t="s">
        <v>473</v>
      </c>
      <c r="V98" t="s">
        <v>473</v>
      </c>
      <c r="W98" t="s">
        <v>473</v>
      </c>
      <c r="X98" t="s">
        <v>473</v>
      </c>
      <c r="Y98" t="s">
        <v>473</v>
      </c>
      <c r="Z98" t="s">
        <v>473</v>
      </c>
      <c r="AA98" t="s">
        <v>473</v>
      </c>
      <c r="AB98" t="s">
        <v>473</v>
      </c>
      <c r="AC98" t="s">
        <v>473</v>
      </c>
    </row>
    <row r="99" spans="1:29" ht="12">
      <c r="A99" s="3" t="s">
        <v>197</v>
      </c>
      <c r="C99" s="98"/>
      <c r="D99"/>
      <c r="E99"/>
      <c r="F99"/>
      <c r="G99"/>
      <c r="H99"/>
      <c r="I99"/>
      <c r="J99"/>
      <c r="K99"/>
      <c r="L99"/>
      <c r="M99"/>
      <c r="N99"/>
      <c r="O99"/>
      <c r="P99"/>
      <c r="Q99"/>
      <c r="R99"/>
      <c r="S99"/>
      <c r="T99"/>
      <c r="U99"/>
      <c r="V99"/>
      <c r="W99"/>
      <c r="X99"/>
      <c r="Y99"/>
      <c r="Z99"/>
      <c r="AA99"/>
      <c r="AB99"/>
      <c r="AC99"/>
    </row>
    <row r="100" spans="1:29" ht="12">
      <c r="A100" s="1" t="s">
        <v>380</v>
      </c>
      <c r="B100" s="1" t="s">
        <v>268</v>
      </c>
      <c r="C100" s="107">
        <v>48</v>
      </c>
      <c r="D100">
        <v>359</v>
      </c>
      <c r="E100">
        <v>363</v>
      </c>
      <c r="F100">
        <v>419</v>
      </c>
      <c r="G100">
        <v>424</v>
      </c>
      <c r="H100">
        <v>410</v>
      </c>
      <c r="I100">
        <v>378</v>
      </c>
      <c r="J100">
        <v>400</v>
      </c>
      <c r="K100">
        <v>405</v>
      </c>
      <c r="L100">
        <v>463</v>
      </c>
      <c r="M100">
        <v>548</v>
      </c>
      <c r="N100">
        <v>492</v>
      </c>
      <c r="O100">
        <v>438</v>
      </c>
      <c r="P100">
        <v>421</v>
      </c>
      <c r="Q100">
        <v>390</v>
      </c>
      <c r="R100">
        <v>405</v>
      </c>
      <c r="S100">
        <v>530</v>
      </c>
      <c r="T100">
        <v>337</v>
      </c>
      <c r="U100">
        <v>414</v>
      </c>
      <c r="V100">
        <v>466</v>
      </c>
      <c r="W100">
        <v>487</v>
      </c>
      <c r="X100">
        <v>513</v>
      </c>
      <c r="Y100">
        <v>509</v>
      </c>
      <c r="Z100">
        <v>533</v>
      </c>
      <c r="AA100">
        <v>523</v>
      </c>
      <c r="AB100">
        <v>514</v>
      </c>
      <c r="AC100">
        <v>516</v>
      </c>
    </row>
    <row r="101" spans="1:29" ht="12">
      <c r="A101" s="1" t="s">
        <v>381</v>
      </c>
      <c r="B101" s="1" t="s">
        <v>350</v>
      </c>
      <c r="C101" s="98"/>
      <c r="D101" s="84">
        <v>2.5</v>
      </c>
      <c r="E101" s="84">
        <v>4.8</v>
      </c>
      <c r="F101" s="84">
        <v>12.4</v>
      </c>
      <c r="G101" s="84">
        <v>31.1</v>
      </c>
      <c r="H101" s="84">
        <v>78.9</v>
      </c>
      <c r="I101" s="84">
        <v>120</v>
      </c>
      <c r="J101" s="84">
        <v>273</v>
      </c>
      <c r="K101">
        <v>302</v>
      </c>
      <c r="L101">
        <v>298</v>
      </c>
      <c r="M101">
        <v>305</v>
      </c>
      <c r="N101">
        <v>312</v>
      </c>
      <c r="O101">
        <v>336</v>
      </c>
      <c r="P101">
        <v>309</v>
      </c>
      <c r="Q101">
        <v>277</v>
      </c>
      <c r="R101">
        <v>265</v>
      </c>
      <c r="S101">
        <v>270</v>
      </c>
      <c r="T101">
        <v>272</v>
      </c>
      <c r="U101">
        <v>296</v>
      </c>
      <c r="V101">
        <v>389</v>
      </c>
      <c r="W101">
        <v>383</v>
      </c>
      <c r="X101">
        <v>501</v>
      </c>
      <c r="Y101">
        <v>977</v>
      </c>
      <c r="Z101">
        <v>746</v>
      </c>
      <c r="AA101">
        <v>826</v>
      </c>
      <c r="AB101">
        <v>876</v>
      </c>
      <c r="AC101">
        <v>981</v>
      </c>
    </row>
    <row r="102" spans="1:29" ht="15">
      <c r="A102" s="1" t="s">
        <v>351</v>
      </c>
      <c r="B102" s="1" t="s">
        <v>352</v>
      </c>
      <c r="C102" s="107">
        <v>49</v>
      </c>
      <c r="D102" t="s">
        <v>473</v>
      </c>
      <c r="E102" s="84">
        <v>44</v>
      </c>
      <c r="F102" s="84">
        <v>49</v>
      </c>
      <c r="G102" s="84">
        <v>53.3</v>
      </c>
      <c r="H102" s="84">
        <v>68.9</v>
      </c>
      <c r="I102" s="84">
        <v>73.2</v>
      </c>
      <c r="J102" s="84">
        <v>86.9</v>
      </c>
      <c r="K102" s="84">
        <v>105</v>
      </c>
      <c r="L102" s="84">
        <v>125</v>
      </c>
      <c r="M102" s="84">
        <v>133</v>
      </c>
      <c r="N102" s="84">
        <v>150</v>
      </c>
      <c r="O102" s="84">
        <v>170</v>
      </c>
      <c r="P102" s="84">
        <v>184</v>
      </c>
      <c r="Q102" s="84">
        <v>227</v>
      </c>
      <c r="R102" s="84">
        <v>262</v>
      </c>
      <c r="S102" s="84">
        <v>288</v>
      </c>
      <c r="T102" s="110">
        <v>331</v>
      </c>
      <c r="U102" s="110">
        <v>379</v>
      </c>
      <c r="V102" s="110">
        <v>452</v>
      </c>
      <c r="W102" s="110">
        <v>546</v>
      </c>
      <c r="X102" s="110">
        <v>637</v>
      </c>
      <c r="Y102" s="110">
        <v>764</v>
      </c>
      <c r="Z102" s="110">
        <v>835</v>
      </c>
      <c r="AA102" s="110">
        <v>952</v>
      </c>
      <c r="AB102" s="110">
        <v>1059</v>
      </c>
      <c r="AC102" s="84">
        <v>1168</v>
      </c>
    </row>
    <row r="103" spans="1:29" ht="12">
      <c r="A103" s="1" t="s">
        <v>347</v>
      </c>
      <c r="B103" s="1" t="s">
        <v>348</v>
      </c>
      <c r="C103" s="107">
        <v>50</v>
      </c>
      <c r="D103" s="84">
        <v>1427</v>
      </c>
      <c r="E103" s="84">
        <v>1574</v>
      </c>
      <c r="F103" s="84">
        <v>1919</v>
      </c>
      <c r="G103" s="84">
        <v>2079</v>
      </c>
      <c r="H103" s="84">
        <v>2455</v>
      </c>
      <c r="I103" s="84">
        <v>2496</v>
      </c>
      <c r="J103" s="84">
        <v>3143</v>
      </c>
      <c r="K103" s="84">
        <v>3531</v>
      </c>
      <c r="L103" s="84">
        <v>4196</v>
      </c>
      <c r="M103" s="84">
        <v>4780</v>
      </c>
      <c r="N103" s="84">
        <v>6598</v>
      </c>
      <c r="O103" s="84">
        <v>6319</v>
      </c>
      <c r="P103" t="s">
        <v>473</v>
      </c>
      <c r="Q103" s="84">
        <v>7864</v>
      </c>
      <c r="R103" s="84">
        <v>14308</v>
      </c>
      <c r="S103" s="84">
        <v>19876</v>
      </c>
      <c r="T103" s="84">
        <v>21712</v>
      </c>
      <c r="U103">
        <v>20829</v>
      </c>
      <c r="V103">
        <v>23923</v>
      </c>
      <c r="W103">
        <v>30611</v>
      </c>
      <c r="X103">
        <v>31349</v>
      </c>
      <c r="Y103">
        <v>34333</v>
      </c>
      <c r="Z103">
        <v>42392</v>
      </c>
      <c r="AA103">
        <v>51202</v>
      </c>
      <c r="AB103">
        <v>72936</v>
      </c>
      <c r="AC103">
        <v>81964</v>
      </c>
    </row>
    <row r="104" spans="1:29" ht="12">
      <c r="A104" s="1" t="s">
        <v>349</v>
      </c>
      <c r="B104" s="1" t="s">
        <v>200</v>
      </c>
      <c r="C104" s="107" t="s">
        <v>43</v>
      </c>
      <c r="D104">
        <v>3312</v>
      </c>
      <c r="E104">
        <v>3455</v>
      </c>
      <c r="F104">
        <v>3670</v>
      </c>
      <c r="G104">
        <v>3922</v>
      </c>
      <c r="H104">
        <v>4253</v>
      </c>
      <c r="I104">
        <v>4441</v>
      </c>
      <c r="J104">
        <v>4589</v>
      </c>
      <c r="K104">
        <v>4602</v>
      </c>
      <c r="L104">
        <v>4638</v>
      </c>
      <c r="M104">
        <v>4719</v>
      </c>
      <c r="N104">
        <v>4815</v>
      </c>
      <c r="O104">
        <v>4950</v>
      </c>
      <c r="P104">
        <v>4956</v>
      </c>
      <c r="Q104">
        <v>4897</v>
      </c>
      <c r="R104">
        <v>4907</v>
      </c>
      <c r="S104">
        <v>4969</v>
      </c>
      <c r="T104">
        <v>4932</v>
      </c>
      <c r="U104">
        <v>4926</v>
      </c>
      <c r="V104">
        <v>4905</v>
      </c>
      <c r="W104">
        <v>4883</v>
      </c>
      <c r="X104">
        <v>4833</v>
      </c>
      <c r="Y104">
        <v>4815</v>
      </c>
      <c r="Z104">
        <v>4722</v>
      </c>
      <c r="AA104">
        <v>4825</v>
      </c>
      <c r="AB104">
        <v>4753</v>
      </c>
      <c r="AC104">
        <v>4744</v>
      </c>
    </row>
    <row r="105" spans="1:29" ht="15">
      <c r="A105" s="1" t="s">
        <v>201</v>
      </c>
      <c r="B105" s="1" t="s">
        <v>80</v>
      </c>
      <c r="C105" s="107">
        <v>52</v>
      </c>
      <c r="D105" s="87">
        <v>3.9</v>
      </c>
      <c r="E105" s="87">
        <v>4</v>
      </c>
      <c r="F105" s="87">
        <v>4.3</v>
      </c>
      <c r="G105" s="87">
        <v>4.5</v>
      </c>
      <c r="H105" s="87">
        <v>4.5</v>
      </c>
      <c r="I105" s="87">
        <v>4.6</v>
      </c>
      <c r="J105" s="87">
        <v>4.7</v>
      </c>
      <c r="K105" s="87" t="s">
        <v>473</v>
      </c>
      <c r="L105" s="87">
        <v>3</v>
      </c>
      <c r="M105" s="87" t="s">
        <v>473</v>
      </c>
      <c r="N105" s="87">
        <v>2.9</v>
      </c>
      <c r="O105" s="87">
        <v>2.9</v>
      </c>
      <c r="P105" s="87">
        <v>3</v>
      </c>
      <c r="Q105" s="87">
        <v>3.2</v>
      </c>
      <c r="R105" s="87">
        <v>3.3</v>
      </c>
      <c r="S105" s="87">
        <v>50.8</v>
      </c>
      <c r="T105" s="111">
        <v>54.4</v>
      </c>
      <c r="U105" s="111">
        <v>64.5</v>
      </c>
      <c r="V105" s="111">
        <v>67.1</v>
      </c>
      <c r="W105" s="111">
        <v>68.5</v>
      </c>
      <c r="X105" s="111">
        <v>71.3</v>
      </c>
      <c r="Y105" s="111">
        <v>76.3</v>
      </c>
      <c r="Z105" s="111">
        <v>82.6</v>
      </c>
      <c r="AA105" s="111">
        <v>89.8</v>
      </c>
      <c r="AB105" s="111">
        <v>99.1</v>
      </c>
      <c r="AC105" s="87">
        <v>106</v>
      </c>
    </row>
    <row r="106" spans="1:29" ht="15">
      <c r="A106" s="1" t="s">
        <v>195</v>
      </c>
      <c r="B106" s="1" t="s">
        <v>335</v>
      </c>
      <c r="C106" s="107">
        <v>53</v>
      </c>
      <c r="D106" s="84">
        <v>5952</v>
      </c>
      <c r="E106" s="84">
        <v>6485</v>
      </c>
      <c r="F106" s="84">
        <v>7156</v>
      </c>
      <c r="G106" s="84">
        <v>8061</v>
      </c>
      <c r="H106" s="84">
        <v>9067</v>
      </c>
      <c r="I106" s="84">
        <v>9935</v>
      </c>
      <c r="J106" s="84">
        <v>10863</v>
      </c>
      <c r="K106" s="84">
        <v>11940</v>
      </c>
      <c r="L106" s="84">
        <v>13200</v>
      </c>
      <c r="M106" s="84">
        <v>14125</v>
      </c>
      <c r="N106" s="84">
        <v>14656</v>
      </c>
      <c r="O106" s="84">
        <v>14379</v>
      </c>
      <c r="P106" s="84">
        <v>15609</v>
      </c>
      <c r="Q106" s="84">
        <v>16708</v>
      </c>
      <c r="R106" s="84">
        <v>17643</v>
      </c>
      <c r="S106" s="84">
        <v>18884</v>
      </c>
      <c r="T106" s="110">
        <v>20421</v>
      </c>
      <c r="U106">
        <v>22694</v>
      </c>
      <c r="V106">
        <v>24039</v>
      </c>
      <c r="W106">
        <v>25765</v>
      </c>
      <c r="X106">
        <v>28733</v>
      </c>
      <c r="Y106">
        <v>31168</v>
      </c>
      <c r="Z106">
        <v>31876</v>
      </c>
      <c r="AA106">
        <v>34229</v>
      </c>
      <c r="AB106">
        <v>35665</v>
      </c>
      <c r="AC106">
        <v>37159</v>
      </c>
    </row>
    <row r="107" spans="1:29" ht="15">
      <c r="A107" s="1" t="s">
        <v>141</v>
      </c>
      <c r="B107" s="1" t="s">
        <v>254</v>
      </c>
      <c r="C107" s="98"/>
      <c r="D107" t="s">
        <v>473</v>
      </c>
      <c r="E107" t="s">
        <v>473</v>
      </c>
      <c r="F107" t="s">
        <v>473</v>
      </c>
      <c r="G107" t="s">
        <v>473</v>
      </c>
      <c r="H107" s="87">
        <v>72.5</v>
      </c>
      <c r="I107" s="87">
        <v>75.5</v>
      </c>
      <c r="J107" s="87">
        <v>81.9</v>
      </c>
      <c r="K107" s="87">
        <v>87.6</v>
      </c>
      <c r="L107" s="87">
        <v>71</v>
      </c>
      <c r="M107" s="87">
        <v>76</v>
      </c>
      <c r="N107" s="87">
        <v>110</v>
      </c>
      <c r="O107" s="87">
        <v>110</v>
      </c>
      <c r="P107" s="87">
        <v>107</v>
      </c>
      <c r="Q107" s="87">
        <v>112</v>
      </c>
      <c r="R107" s="87">
        <v>115</v>
      </c>
      <c r="S107" s="87">
        <v>115</v>
      </c>
      <c r="T107" s="111">
        <v>121</v>
      </c>
      <c r="U107" s="111">
        <v>125</v>
      </c>
      <c r="V107" s="111">
        <v>135</v>
      </c>
      <c r="W107" s="111">
        <v>140</v>
      </c>
      <c r="X107" s="111">
        <v>150</v>
      </c>
      <c r="Y107" s="111">
        <v>119</v>
      </c>
      <c r="Z107" s="111">
        <v>134</v>
      </c>
      <c r="AA107" s="111">
        <v>150</v>
      </c>
      <c r="AB107" s="87">
        <v>160</v>
      </c>
      <c r="AC107" t="s">
        <v>473</v>
      </c>
    </row>
    <row r="108" spans="1:29" ht="12">
      <c r="A108" s="1" t="s">
        <v>255</v>
      </c>
      <c r="B108" s="1" t="s">
        <v>263</v>
      </c>
      <c r="C108" s="98"/>
      <c r="D108">
        <v>2241</v>
      </c>
      <c r="E108">
        <v>2761</v>
      </c>
      <c r="F108">
        <v>3043</v>
      </c>
      <c r="G108">
        <v>4323</v>
      </c>
      <c r="H108">
        <v>4500</v>
      </c>
      <c r="I108">
        <v>4951</v>
      </c>
      <c r="J108">
        <v>5565</v>
      </c>
      <c r="K108">
        <v>6121</v>
      </c>
      <c r="L108">
        <v>6091</v>
      </c>
      <c r="M108">
        <v>5877</v>
      </c>
      <c r="N108">
        <v>4547</v>
      </c>
      <c r="O108">
        <v>6321</v>
      </c>
      <c r="P108">
        <v>5826</v>
      </c>
      <c r="Q108">
        <v>7351</v>
      </c>
      <c r="R108">
        <v>8504</v>
      </c>
      <c r="S108">
        <v>10950</v>
      </c>
      <c r="T108">
        <v>10728</v>
      </c>
      <c r="U108">
        <v>11817</v>
      </c>
      <c r="V108">
        <v>11981</v>
      </c>
      <c r="W108">
        <v>13649</v>
      </c>
      <c r="X108">
        <v>14717</v>
      </c>
      <c r="Y108">
        <v>13974</v>
      </c>
      <c r="Z108">
        <v>12415</v>
      </c>
      <c r="AA108">
        <v>14709</v>
      </c>
      <c r="AB108">
        <v>14508</v>
      </c>
      <c r="AC108">
        <v>15257</v>
      </c>
    </row>
    <row r="109" spans="1:29" ht="12">
      <c r="A109" s="1" t="s">
        <v>264</v>
      </c>
      <c r="B109" s="1" t="s">
        <v>265</v>
      </c>
      <c r="C109" s="98"/>
      <c r="D109">
        <v>900</v>
      </c>
      <c r="E109">
        <v>850</v>
      </c>
      <c r="F109">
        <v>592</v>
      </c>
      <c r="G109">
        <v>888</v>
      </c>
      <c r="H109">
        <v>1184</v>
      </c>
      <c r="I109">
        <v>4147</v>
      </c>
      <c r="J109">
        <v>6766</v>
      </c>
      <c r="K109">
        <v>9547</v>
      </c>
      <c r="L109">
        <v>11850</v>
      </c>
      <c r="M109">
        <v>14767</v>
      </c>
      <c r="N109">
        <v>16750</v>
      </c>
      <c r="O109">
        <v>18416</v>
      </c>
      <c r="P109">
        <v>26126</v>
      </c>
      <c r="Q109">
        <v>25384</v>
      </c>
      <c r="R109">
        <v>28071</v>
      </c>
      <c r="S109">
        <v>27899</v>
      </c>
      <c r="T109">
        <v>32891</v>
      </c>
      <c r="U109">
        <v>35914</v>
      </c>
      <c r="V109">
        <v>46232</v>
      </c>
      <c r="W109">
        <v>66200</v>
      </c>
      <c r="X109">
        <v>77817</v>
      </c>
      <c r="Y109">
        <v>54110</v>
      </c>
      <c r="Z109">
        <v>74443</v>
      </c>
      <c r="AA109">
        <v>110300</v>
      </c>
      <c r="AB109">
        <v>155499</v>
      </c>
      <c r="AC109" t="s">
        <v>473</v>
      </c>
    </row>
    <row r="110" spans="1:29" ht="12">
      <c r="A110" s="1" t="s">
        <v>266</v>
      </c>
      <c r="B110" s="1" t="s">
        <v>267</v>
      </c>
      <c r="C110" s="107">
        <v>54</v>
      </c>
      <c r="D110">
        <v>1.8</v>
      </c>
      <c r="E110">
        <v>4.3</v>
      </c>
      <c r="F110">
        <v>5.4</v>
      </c>
      <c r="G110">
        <v>6.1</v>
      </c>
      <c r="H110">
        <v>9.1</v>
      </c>
      <c r="I110">
        <v>13.9</v>
      </c>
      <c r="J110">
        <v>17.7</v>
      </c>
      <c r="K110">
        <v>23.8</v>
      </c>
      <c r="L110">
        <v>29</v>
      </c>
      <c r="M110">
        <v>30.1</v>
      </c>
      <c r="N110">
        <v>39.6</v>
      </c>
      <c r="O110">
        <v>45</v>
      </c>
      <c r="P110">
        <v>63.5</v>
      </c>
      <c r="Q110">
        <v>64</v>
      </c>
      <c r="R110">
        <v>76.1</v>
      </c>
      <c r="S110">
        <v>173</v>
      </c>
      <c r="T110">
        <v>173</v>
      </c>
      <c r="U110">
        <v>192</v>
      </c>
      <c r="V110" t="s">
        <v>473</v>
      </c>
      <c r="W110" t="s">
        <v>473</v>
      </c>
      <c r="X110" t="s">
        <v>473</v>
      </c>
      <c r="Y110" t="s">
        <v>473</v>
      </c>
      <c r="Z110" t="s">
        <v>473</v>
      </c>
      <c r="AA110">
        <v>973</v>
      </c>
      <c r="AB110">
        <v>1902</v>
      </c>
      <c r="AC110">
        <v>2064</v>
      </c>
    </row>
    <row r="111" spans="1:29" ht="15">
      <c r="A111" s="1" t="s">
        <v>190</v>
      </c>
      <c r="B111" s="1" t="s">
        <v>144</v>
      </c>
      <c r="C111" s="107">
        <v>55</v>
      </c>
      <c r="D111" s="84">
        <v>19651</v>
      </c>
      <c r="E111" s="84">
        <v>20757</v>
      </c>
      <c r="F111" s="84">
        <v>23131</v>
      </c>
      <c r="G111" s="84">
        <v>25094</v>
      </c>
      <c r="H111" s="84">
        <v>27524</v>
      </c>
      <c r="I111" s="84">
        <v>31812</v>
      </c>
      <c r="J111" s="84">
        <v>36778</v>
      </c>
      <c r="K111" s="84">
        <v>43725</v>
      </c>
      <c r="L111" s="84">
        <v>49268</v>
      </c>
      <c r="M111" s="84">
        <v>46459</v>
      </c>
      <c r="N111" s="84">
        <v>50117</v>
      </c>
      <c r="O111" s="84">
        <v>52419</v>
      </c>
      <c r="P111" s="84">
        <v>57586</v>
      </c>
      <c r="Q111" s="84">
        <v>57219</v>
      </c>
      <c r="R111" s="84">
        <v>61879</v>
      </c>
      <c r="S111">
        <v>70534</v>
      </c>
      <c r="T111" s="110">
        <v>69670</v>
      </c>
      <c r="U111">
        <v>75616</v>
      </c>
      <c r="V111">
        <v>82476</v>
      </c>
      <c r="W111">
        <v>92960</v>
      </c>
      <c r="X111">
        <v>100654</v>
      </c>
      <c r="Y111">
        <v>100880</v>
      </c>
      <c r="Z111">
        <v>109986</v>
      </c>
      <c r="AA111">
        <v>117010</v>
      </c>
      <c r="AB111">
        <v>122408</v>
      </c>
      <c r="AC111" s="84">
        <v>147373</v>
      </c>
    </row>
    <row r="112" spans="1:29" ht="12">
      <c r="A112" s="1" t="s">
        <v>110</v>
      </c>
      <c r="B112" s="1" t="s">
        <v>268</v>
      </c>
      <c r="C112" s="98"/>
      <c r="D112">
        <v>2492</v>
      </c>
      <c r="E112">
        <v>2837</v>
      </c>
      <c r="F112">
        <v>3409</v>
      </c>
      <c r="G112">
        <v>3523</v>
      </c>
      <c r="H112">
        <v>3891</v>
      </c>
      <c r="I112">
        <v>4049</v>
      </c>
      <c r="J112">
        <v>4347</v>
      </c>
      <c r="K112">
        <v>5492</v>
      </c>
      <c r="L112">
        <v>5878</v>
      </c>
      <c r="M112">
        <v>6865</v>
      </c>
      <c r="N112">
        <v>7678</v>
      </c>
      <c r="O112">
        <v>7595</v>
      </c>
      <c r="P112">
        <v>7423</v>
      </c>
      <c r="Q112">
        <v>7820</v>
      </c>
      <c r="R112">
        <v>8204</v>
      </c>
      <c r="S112">
        <v>8238</v>
      </c>
      <c r="T112">
        <v>8525</v>
      </c>
      <c r="U112">
        <v>9094</v>
      </c>
      <c r="V112">
        <v>9264</v>
      </c>
      <c r="W112">
        <v>9824</v>
      </c>
      <c r="X112">
        <v>10547</v>
      </c>
      <c r="Y112">
        <v>10964</v>
      </c>
      <c r="Z112">
        <v>11057</v>
      </c>
      <c r="AA112">
        <v>11222</v>
      </c>
      <c r="AB112">
        <v>11691</v>
      </c>
      <c r="AC112">
        <v>12209</v>
      </c>
    </row>
    <row r="113" spans="1:51" s="55" customFormat="1" ht="12">
      <c r="A113" s="1" t="s">
        <v>111</v>
      </c>
      <c r="B113" s="1" t="s">
        <v>282</v>
      </c>
      <c r="C113" s="98"/>
      <c r="D113" s="84">
        <v>201</v>
      </c>
      <c r="E113" s="84">
        <v>225</v>
      </c>
      <c r="F113" s="84">
        <v>243</v>
      </c>
      <c r="G113" s="84">
        <v>256</v>
      </c>
      <c r="H113" s="84">
        <v>271</v>
      </c>
      <c r="I113" s="84">
        <v>344</v>
      </c>
      <c r="J113">
        <v>289</v>
      </c>
      <c r="K113">
        <v>319</v>
      </c>
      <c r="L113">
        <v>327</v>
      </c>
      <c r="M113">
        <v>322</v>
      </c>
      <c r="N113">
        <v>295</v>
      </c>
      <c r="O113">
        <v>309</v>
      </c>
      <c r="P113">
        <v>275</v>
      </c>
      <c r="Q113">
        <v>270</v>
      </c>
      <c r="R113">
        <v>260</v>
      </c>
      <c r="S113">
        <v>257</v>
      </c>
      <c r="T113">
        <v>262</v>
      </c>
      <c r="U113">
        <v>258</v>
      </c>
      <c r="V113">
        <v>249</v>
      </c>
      <c r="W113">
        <v>268</v>
      </c>
      <c r="X113">
        <v>282</v>
      </c>
      <c r="Y113">
        <v>302</v>
      </c>
      <c r="Z113">
        <v>288</v>
      </c>
      <c r="AA113">
        <v>295</v>
      </c>
      <c r="AB113">
        <v>317</v>
      </c>
      <c r="AC113">
        <v>313</v>
      </c>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29" ht="12">
      <c r="A114" s="1" t="s">
        <v>283</v>
      </c>
      <c r="B114" s="1" t="s">
        <v>6</v>
      </c>
      <c r="C114" s="98"/>
      <c r="D114" s="85">
        <v>44749</v>
      </c>
      <c r="E114" s="85">
        <v>48485</v>
      </c>
      <c r="F114" s="85">
        <v>58208</v>
      </c>
      <c r="G114" s="85">
        <v>62940</v>
      </c>
      <c r="H114" s="85">
        <v>75090</v>
      </c>
      <c r="I114" s="85">
        <v>76667</v>
      </c>
      <c r="J114" s="85">
        <v>87411</v>
      </c>
      <c r="K114" s="85">
        <v>95978</v>
      </c>
      <c r="L114" s="90">
        <v>101592</v>
      </c>
      <c r="M114" s="85">
        <v>99516</v>
      </c>
      <c r="N114" s="85">
        <v>87313</v>
      </c>
      <c r="O114" s="85">
        <v>75833</v>
      </c>
      <c r="P114" s="85">
        <v>72244</v>
      </c>
      <c r="Q114" s="48">
        <v>76446</v>
      </c>
      <c r="R114" s="48">
        <v>77207</v>
      </c>
      <c r="S114" s="48">
        <v>79923</v>
      </c>
      <c r="T114">
        <v>74106</v>
      </c>
      <c r="U114">
        <v>78053</v>
      </c>
      <c r="V114">
        <v>85108</v>
      </c>
      <c r="W114">
        <v>114696</v>
      </c>
      <c r="X114">
        <v>142292</v>
      </c>
      <c r="Y114">
        <v>168232</v>
      </c>
      <c r="Z114">
        <v>153544</v>
      </c>
      <c r="AA114">
        <v>168319</v>
      </c>
      <c r="AB114">
        <v>167444</v>
      </c>
      <c r="AC114">
        <v>180491</v>
      </c>
    </row>
    <row r="115" spans="1:29" ht="15">
      <c r="A115" s="1" t="s">
        <v>362</v>
      </c>
      <c r="B115" s="1" t="s">
        <v>189</v>
      </c>
      <c r="C115" s="107">
        <v>56</v>
      </c>
      <c r="D115" t="s">
        <v>404</v>
      </c>
      <c r="E115" t="s">
        <v>404</v>
      </c>
      <c r="F115" t="s">
        <v>404</v>
      </c>
      <c r="G115" t="s">
        <v>404</v>
      </c>
      <c r="H115" t="s">
        <v>404</v>
      </c>
      <c r="I115" t="s">
        <v>404</v>
      </c>
      <c r="J115" t="s">
        <v>404</v>
      </c>
      <c r="K115" t="s">
        <v>404</v>
      </c>
      <c r="L115" t="s">
        <v>404</v>
      </c>
      <c r="M115" t="s">
        <v>404</v>
      </c>
      <c r="N115" t="s">
        <v>404</v>
      </c>
      <c r="O115" t="s">
        <v>404</v>
      </c>
      <c r="P115" t="s">
        <v>404</v>
      </c>
      <c r="Q115" t="s">
        <v>404</v>
      </c>
      <c r="R115" t="s">
        <v>473</v>
      </c>
      <c r="S115" t="s">
        <v>473</v>
      </c>
      <c r="T115">
        <v>3.3</v>
      </c>
      <c r="U115">
        <v>8.2</v>
      </c>
      <c r="V115">
        <v>17.1</v>
      </c>
      <c r="W115" s="110">
        <v>23.7</v>
      </c>
      <c r="X115">
        <v>23.7</v>
      </c>
      <c r="Y115">
        <v>36.5</v>
      </c>
      <c r="Z115">
        <v>26.4</v>
      </c>
      <c r="AA115">
        <v>20.5</v>
      </c>
      <c r="AB115">
        <v>29.8</v>
      </c>
      <c r="AC115">
        <v>29.2</v>
      </c>
    </row>
    <row r="116" spans="1:29" ht="12">
      <c r="A116" s="1" t="s">
        <v>284</v>
      </c>
      <c r="B116" s="1" t="s">
        <v>209</v>
      </c>
      <c r="C116" s="107">
        <v>57</v>
      </c>
      <c r="D116">
        <v>792</v>
      </c>
      <c r="E116">
        <v>2047</v>
      </c>
      <c r="F116">
        <v>3319</v>
      </c>
      <c r="G116">
        <v>4292</v>
      </c>
      <c r="H116">
        <v>3730</v>
      </c>
      <c r="I116">
        <v>3168</v>
      </c>
      <c r="J116">
        <v>4730</v>
      </c>
      <c r="K116" t="s">
        <v>473</v>
      </c>
      <c r="L116" t="s">
        <v>473</v>
      </c>
      <c r="M116" t="s">
        <v>473</v>
      </c>
      <c r="N116" t="s">
        <v>473</v>
      </c>
      <c r="O116" t="s">
        <v>473</v>
      </c>
      <c r="P116" t="s">
        <v>473</v>
      </c>
      <c r="Q116" t="s">
        <v>473</v>
      </c>
      <c r="R116" t="s">
        <v>473</v>
      </c>
      <c r="S116">
        <v>13058</v>
      </c>
      <c r="T116">
        <v>14409</v>
      </c>
      <c r="U116">
        <v>16278</v>
      </c>
      <c r="V116">
        <v>20577</v>
      </c>
      <c r="W116">
        <v>28735</v>
      </c>
      <c r="X116">
        <v>34848</v>
      </c>
      <c r="Y116">
        <v>40981</v>
      </c>
      <c r="Z116">
        <v>49739</v>
      </c>
      <c r="AA116">
        <v>55100</v>
      </c>
      <c r="AB116" s="87">
        <v>70000</v>
      </c>
      <c r="AC116" s="87">
        <v>78024</v>
      </c>
    </row>
    <row r="117" spans="1:29" ht="12">
      <c r="A117" s="3" t="s">
        <v>242</v>
      </c>
      <c r="C117" s="98"/>
      <c r="D117"/>
      <c r="E117"/>
      <c r="F117"/>
      <c r="G117"/>
      <c r="H117"/>
      <c r="I117"/>
      <c r="J117"/>
      <c r="K117"/>
      <c r="L117"/>
      <c r="M117"/>
      <c r="N117"/>
      <c r="O117"/>
      <c r="P117"/>
      <c r="Q117"/>
      <c r="R117"/>
      <c r="S117"/>
      <c r="T117"/>
      <c r="U117"/>
      <c r="V117"/>
      <c r="W117"/>
      <c r="X117"/>
      <c r="Y117"/>
      <c r="Z117"/>
      <c r="AA117"/>
      <c r="AB117"/>
      <c r="AC117"/>
    </row>
    <row r="118" spans="1:29" ht="12">
      <c r="A118" s="1" t="s">
        <v>210</v>
      </c>
      <c r="B118" t="s">
        <v>457</v>
      </c>
      <c r="C118" s="107">
        <v>58</v>
      </c>
      <c r="D118"/>
      <c r="E118" t="s">
        <v>473</v>
      </c>
      <c r="F118" t="s">
        <v>473</v>
      </c>
      <c r="G118" t="s">
        <v>473</v>
      </c>
      <c r="H118" t="s">
        <v>473</v>
      </c>
      <c r="I118" t="s">
        <v>473</v>
      </c>
      <c r="J118" t="s">
        <v>473</v>
      </c>
      <c r="K118" t="s">
        <v>473</v>
      </c>
      <c r="L118" t="s">
        <v>473</v>
      </c>
      <c r="M118" t="s">
        <v>473</v>
      </c>
      <c r="N118" t="s">
        <v>473</v>
      </c>
      <c r="O118" t="s">
        <v>473</v>
      </c>
      <c r="P118" t="s">
        <v>473</v>
      </c>
      <c r="Q118" t="s">
        <v>473</v>
      </c>
      <c r="R118" t="s">
        <v>473</v>
      </c>
      <c r="S118" s="84">
        <v>5622</v>
      </c>
      <c r="T118" s="84">
        <v>5440</v>
      </c>
      <c r="U118">
        <v>5521</v>
      </c>
      <c r="V118">
        <v>6223</v>
      </c>
      <c r="W118">
        <v>10648</v>
      </c>
      <c r="X118">
        <v>11477</v>
      </c>
      <c r="Y118">
        <v>12564</v>
      </c>
      <c r="Z118">
        <v>26773</v>
      </c>
      <c r="AA118">
        <v>40989</v>
      </c>
      <c r="AB118">
        <v>37683</v>
      </c>
      <c r="AC118">
        <v>71598</v>
      </c>
    </row>
    <row r="119" spans="1:29" ht="12">
      <c r="A119" s="1" t="s">
        <v>215</v>
      </c>
      <c r="B119" t="s">
        <v>458</v>
      </c>
      <c r="C119" s="98"/>
      <c r="D119">
        <v>10045</v>
      </c>
      <c r="E119">
        <v>11080</v>
      </c>
      <c r="F119">
        <v>11205</v>
      </c>
      <c r="G119">
        <v>12937</v>
      </c>
      <c r="H119">
        <v>15855</v>
      </c>
      <c r="I119">
        <v>16355</v>
      </c>
      <c r="J119">
        <v>21687</v>
      </c>
      <c r="K119">
        <v>21477</v>
      </c>
      <c r="L119">
        <v>24674</v>
      </c>
      <c r="M119">
        <v>27052</v>
      </c>
      <c r="N119">
        <v>29820</v>
      </c>
      <c r="O119">
        <v>32734</v>
      </c>
      <c r="P119">
        <v>34020</v>
      </c>
      <c r="Q119">
        <v>34020</v>
      </c>
      <c r="R119">
        <v>34190</v>
      </c>
      <c r="S119">
        <v>38110</v>
      </c>
      <c r="T119">
        <v>39630</v>
      </c>
      <c r="U119">
        <v>43005</v>
      </c>
      <c r="V119">
        <v>49420</v>
      </c>
      <c r="W119">
        <v>56745</v>
      </c>
      <c r="X119">
        <v>61055</v>
      </c>
      <c r="Y119">
        <v>75095</v>
      </c>
      <c r="Z119">
        <v>98380</v>
      </c>
      <c r="AA119">
        <v>116995</v>
      </c>
      <c r="AB119">
        <v>130995</v>
      </c>
      <c r="AC119">
        <v>142015</v>
      </c>
    </row>
    <row r="120" spans="1:29" ht="12">
      <c r="A120" s="1" t="s">
        <v>279</v>
      </c>
      <c r="B120" t="s">
        <v>459</v>
      </c>
      <c r="C120" s="107">
        <v>59</v>
      </c>
      <c r="D120">
        <v>162</v>
      </c>
      <c r="E120">
        <v>175</v>
      </c>
      <c r="F120">
        <v>188</v>
      </c>
      <c r="G120">
        <v>199</v>
      </c>
      <c r="H120">
        <v>213</v>
      </c>
      <c r="I120">
        <v>265</v>
      </c>
      <c r="J120">
        <v>283</v>
      </c>
      <c r="K120">
        <v>327</v>
      </c>
      <c r="L120">
        <v>359</v>
      </c>
      <c r="M120">
        <v>435</v>
      </c>
      <c r="N120">
        <v>511</v>
      </c>
      <c r="O120">
        <v>627</v>
      </c>
      <c r="P120">
        <v>647</v>
      </c>
      <c r="Q120">
        <v>703</v>
      </c>
      <c r="R120">
        <v>722</v>
      </c>
      <c r="S120">
        <v>774</v>
      </c>
      <c r="T120">
        <v>917</v>
      </c>
      <c r="U120">
        <v>1017</v>
      </c>
      <c r="V120">
        <v>1085</v>
      </c>
      <c r="W120">
        <v>1168</v>
      </c>
      <c r="X120">
        <v>1436</v>
      </c>
      <c r="Y120">
        <v>1874</v>
      </c>
      <c r="Z120">
        <v>2108</v>
      </c>
      <c r="AA120">
        <v>2316</v>
      </c>
      <c r="AB120">
        <v>2523</v>
      </c>
      <c r="AC120">
        <v>2777</v>
      </c>
    </row>
    <row r="121" spans="1:29" ht="12">
      <c r="A121" s="1" t="s">
        <v>208</v>
      </c>
      <c r="B121" t="s">
        <v>460</v>
      </c>
      <c r="C121" s="98" t="s">
        <v>286</v>
      </c>
      <c r="D121">
        <v>899</v>
      </c>
      <c r="E121">
        <v>1077</v>
      </c>
      <c r="F121">
        <v>1151</v>
      </c>
      <c r="G121">
        <v>1489</v>
      </c>
      <c r="H121">
        <v>1724</v>
      </c>
      <c r="I121">
        <v>1877</v>
      </c>
      <c r="J121">
        <v>2001</v>
      </c>
      <c r="K121">
        <v>2126</v>
      </c>
      <c r="L121">
        <v>2358</v>
      </c>
      <c r="M121">
        <v>2583</v>
      </c>
      <c r="N121">
        <v>2995</v>
      </c>
      <c r="O121">
        <v>3486</v>
      </c>
      <c r="P121">
        <v>3817</v>
      </c>
      <c r="Q121">
        <v>5882</v>
      </c>
      <c r="R121">
        <v>7420</v>
      </c>
      <c r="S121">
        <v>8255</v>
      </c>
      <c r="T121">
        <v>9625</v>
      </c>
      <c r="U121">
        <v>11371</v>
      </c>
      <c r="V121">
        <v>11441</v>
      </c>
      <c r="W121">
        <v>11262</v>
      </c>
      <c r="X121">
        <v>13050</v>
      </c>
      <c r="Y121">
        <v>16262</v>
      </c>
      <c r="Z121">
        <v>18651</v>
      </c>
      <c r="AA121">
        <v>21060</v>
      </c>
      <c r="AB121">
        <v>21705</v>
      </c>
      <c r="AC121">
        <v>24178</v>
      </c>
    </row>
    <row r="122" spans="1:29" ht="15">
      <c r="A122" s="1" t="s">
        <v>276</v>
      </c>
      <c r="B122" t="s">
        <v>459</v>
      </c>
      <c r="C122" s="107" t="s">
        <v>44</v>
      </c>
      <c r="D122" s="84">
        <v>49</v>
      </c>
      <c r="E122" s="84">
        <v>53</v>
      </c>
      <c r="F122" s="84">
        <v>61</v>
      </c>
      <c r="G122" s="84">
        <v>73</v>
      </c>
      <c r="H122" s="84">
        <v>85</v>
      </c>
      <c r="I122" s="84">
        <v>93</v>
      </c>
      <c r="J122" s="84">
        <v>102</v>
      </c>
      <c r="K122" s="84">
        <v>116</v>
      </c>
      <c r="L122" s="84">
        <v>128</v>
      </c>
      <c r="M122" s="84">
        <v>137</v>
      </c>
      <c r="N122" s="84">
        <v>145</v>
      </c>
      <c r="O122" s="84">
        <v>153</v>
      </c>
      <c r="P122" s="84">
        <v>160</v>
      </c>
      <c r="Q122" s="84">
        <v>176</v>
      </c>
      <c r="R122" s="84">
        <v>196</v>
      </c>
      <c r="S122" s="84">
        <v>215</v>
      </c>
      <c r="T122" s="84">
        <v>241</v>
      </c>
      <c r="U122" s="84">
        <v>273</v>
      </c>
      <c r="V122" s="84">
        <v>300</v>
      </c>
      <c r="W122">
        <v>325</v>
      </c>
      <c r="X122">
        <v>368</v>
      </c>
      <c r="Y122">
        <v>431</v>
      </c>
      <c r="Z122">
        <v>509</v>
      </c>
      <c r="AA122" s="110">
        <v>601</v>
      </c>
      <c r="AB122" s="109">
        <v>699</v>
      </c>
      <c r="AC122">
        <v>777</v>
      </c>
    </row>
    <row r="123" spans="1:29" ht="12">
      <c r="A123" s="1" t="s">
        <v>277</v>
      </c>
      <c r="B123" t="s">
        <v>459</v>
      </c>
      <c r="C123" s="107">
        <v>61</v>
      </c>
      <c r="D123" s="84">
        <v>5.3</v>
      </c>
      <c r="E123" s="84">
        <v>4.5</v>
      </c>
      <c r="F123" s="84">
        <v>7.5</v>
      </c>
      <c r="G123" s="84">
        <v>11.5</v>
      </c>
      <c r="H123" s="84">
        <v>14.3</v>
      </c>
      <c r="I123" s="84">
        <v>17.1</v>
      </c>
      <c r="J123" s="84">
        <v>21.6</v>
      </c>
      <c r="K123" s="84">
        <v>39.1</v>
      </c>
      <c r="L123" s="84">
        <v>42.4</v>
      </c>
      <c r="M123" s="84">
        <v>41.2</v>
      </c>
      <c r="N123" s="84">
        <v>47.3</v>
      </c>
      <c r="O123" s="84">
        <v>44.6</v>
      </c>
      <c r="P123" s="84">
        <v>63.3</v>
      </c>
      <c r="Q123" s="84">
        <v>60.3</v>
      </c>
      <c r="R123" s="84">
        <v>54.7</v>
      </c>
      <c r="S123" s="84">
        <v>52.3</v>
      </c>
      <c r="T123">
        <v>62.7</v>
      </c>
      <c r="U123">
        <v>64.7</v>
      </c>
      <c r="V123">
        <v>82.2</v>
      </c>
      <c r="W123">
        <v>117</v>
      </c>
      <c r="X123">
        <v>164</v>
      </c>
      <c r="Y123">
        <v>175</v>
      </c>
      <c r="Z123">
        <v>173</v>
      </c>
      <c r="AA123">
        <v>194</v>
      </c>
      <c r="AB123">
        <v>196</v>
      </c>
      <c r="AC123">
        <v>235</v>
      </c>
    </row>
    <row r="124" spans="1:29" ht="12">
      <c r="A124" s="3" t="s">
        <v>354</v>
      </c>
      <c r="C124" s="98"/>
      <c r="D124"/>
      <c r="E124"/>
      <c r="F124"/>
      <c r="G124"/>
      <c r="H124"/>
      <c r="I124"/>
      <c r="J124"/>
      <c r="K124"/>
      <c r="L124"/>
      <c r="M124"/>
      <c r="N124"/>
      <c r="O124"/>
      <c r="P124"/>
      <c r="Q124"/>
      <c r="R124"/>
      <c r="S124"/>
      <c r="T124"/>
      <c r="U124"/>
      <c r="V124"/>
      <c r="W124"/>
      <c r="X124"/>
      <c r="Y124"/>
      <c r="Z124"/>
      <c r="AA124"/>
      <c r="AB124"/>
      <c r="AC124"/>
    </row>
    <row r="125" spans="1:29" ht="12">
      <c r="A125" s="1" t="s">
        <v>212</v>
      </c>
      <c r="B125" s="1" t="s">
        <v>268</v>
      </c>
      <c r="C125" s="98"/>
      <c r="D125" s="84">
        <v>7642</v>
      </c>
      <c r="E125" s="84">
        <v>8292</v>
      </c>
      <c r="F125" s="84">
        <v>8885</v>
      </c>
      <c r="G125" s="84">
        <v>9148</v>
      </c>
      <c r="H125" s="84">
        <v>9594</v>
      </c>
      <c r="I125" s="84">
        <v>10211</v>
      </c>
      <c r="J125" s="84">
        <v>10195</v>
      </c>
      <c r="K125" s="84">
        <v>10488</v>
      </c>
      <c r="L125" s="84">
        <v>10476</v>
      </c>
      <c r="M125" s="84">
        <v>10912</v>
      </c>
      <c r="N125" s="84">
        <v>11716</v>
      </c>
      <c r="O125" s="84">
        <v>12371</v>
      </c>
      <c r="P125">
        <v>12721</v>
      </c>
      <c r="Q125">
        <v>14514</v>
      </c>
      <c r="R125">
        <v>14739</v>
      </c>
      <c r="S125">
        <v>15873</v>
      </c>
      <c r="T125">
        <v>16311</v>
      </c>
      <c r="U125">
        <v>17335</v>
      </c>
      <c r="V125">
        <v>18910</v>
      </c>
      <c r="W125">
        <v>20539</v>
      </c>
      <c r="X125">
        <v>22214</v>
      </c>
      <c r="Y125">
        <v>24311</v>
      </c>
      <c r="Z125">
        <v>25311</v>
      </c>
      <c r="AA125">
        <v>25785</v>
      </c>
      <c r="AB125">
        <v>25269</v>
      </c>
      <c r="AC125">
        <v>24826</v>
      </c>
    </row>
    <row r="126" spans="1:29" ht="12">
      <c r="A126" s="1" t="s">
        <v>213</v>
      </c>
      <c r="B126" s="1" t="s">
        <v>268</v>
      </c>
      <c r="C126" s="107" t="s">
        <v>45</v>
      </c>
      <c r="D126">
        <v>35.3</v>
      </c>
      <c r="E126">
        <v>43.1</v>
      </c>
      <c r="F126">
        <v>45.2</v>
      </c>
      <c r="G126">
        <v>47.9</v>
      </c>
      <c r="H126">
        <v>45.9</v>
      </c>
      <c r="I126">
        <v>49.4</v>
      </c>
      <c r="J126">
        <v>49.3</v>
      </c>
      <c r="K126">
        <v>48.8</v>
      </c>
      <c r="L126">
        <v>46.1</v>
      </c>
      <c r="M126">
        <v>44.7</v>
      </c>
      <c r="N126">
        <v>44.9</v>
      </c>
      <c r="O126">
        <v>46.9</v>
      </c>
      <c r="P126">
        <v>68.2</v>
      </c>
      <c r="Q126">
        <v>74.7</v>
      </c>
      <c r="R126">
        <v>67.6</v>
      </c>
      <c r="S126">
        <v>70.7</v>
      </c>
      <c r="T126">
        <v>81.1</v>
      </c>
      <c r="U126">
        <v>72.9</v>
      </c>
      <c r="V126">
        <v>93.6</v>
      </c>
      <c r="W126">
        <v>122</v>
      </c>
      <c r="X126">
        <v>85.4</v>
      </c>
      <c r="Y126">
        <v>100</v>
      </c>
      <c r="Z126">
        <v>96.8</v>
      </c>
      <c r="AA126">
        <v>98.3</v>
      </c>
      <c r="AB126">
        <v>102</v>
      </c>
      <c r="AC126">
        <v>99.6</v>
      </c>
    </row>
    <row r="127" spans="1:29" ht="12">
      <c r="A127" s="1" t="s">
        <v>377</v>
      </c>
      <c r="B127" s="1" t="s">
        <v>268</v>
      </c>
      <c r="C127" s="98"/>
      <c r="D127" s="84">
        <v>1673</v>
      </c>
      <c r="E127" s="84">
        <v>1349</v>
      </c>
      <c r="F127" s="84">
        <v>1320</v>
      </c>
      <c r="G127">
        <v>1263</v>
      </c>
      <c r="H127">
        <v>1179</v>
      </c>
      <c r="I127">
        <v>1239</v>
      </c>
      <c r="J127">
        <v>1251</v>
      </c>
      <c r="K127">
        <v>1380</v>
      </c>
      <c r="L127">
        <v>1331</v>
      </c>
      <c r="M127">
        <v>1357</v>
      </c>
      <c r="N127">
        <v>1369</v>
      </c>
      <c r="O127">
        <v>1391</v>
      </c>
      <c r="P127">
        <v>1453</v>
      </c>
      <c r="Q127">
        <v>1403</v>
      </c>
      <c r="R127">
        <v>1419</v>
      </c>
      <c r="S127">
        <v>1518</v>
      </c>
      <c r="T127">
        <v>1523</v>
      </c>
      <c r="U127">
        <v>1587</v>
      </c>
      <c r="V127">
        <v>1726</v>
      </c>
      <c r="W127">
        <v>1841</v>
      </c>
      <c r="X127">
        <v>1979</v>
      </c>
      <c r="Y127">
        <v>2142</v>
      </c>
      <c r="Z127">
        <v>2213</v>
      </c>
      <c r="AA127">
        <v>2187</v>
      </c>
      <c r="AB127">
        <v>2165</v>
      </c>
      <c r="AC127">
        <v>2236</v>
      </c>
    </row>
    <row r="128" spans="1:29" ht="12">
      <c r="A128" s="1" t="s">
        <v>479</v>
      </c>
      <c r="B128" s="1" t="s">
        <v>480</v>
      </c>
      <c r="C128" s="107" t="s">
        <v>46</v>
      </c>
      <c r="D128">
        <v>40.1</v>
      </c>
      <c r="E128">
        <v>45.6</v>
      </c>
      <c r="F128">
        <v>65.6</v>
      </c>
      <c r="G128">
        <v>50.1</v>
      </c>
      <c r="H128">
        <v>56.5</v>
      </c>
      <c r="I128">
        <v>54.4</v>
      </c>
      <c r="J128">
        <v>54.3</v>
      </c>
      <c r="K128">
        <v>60</v>
      </c>
      <c r="L128">
        <v>68</v>
      </c>
      <c r="M128">
        <v>92.6</v>
      </c>
      <c r="N128">
        <v>86</v>
      </c>
      <c r="O128">
        <v>80</v>
      </c>
      <c r="P128">
        <v>85</v>
      </c>
      <c r="Q128">
        <v>85.5</v>
      </c>
      <c r="R128">
        <v>66.3</v>
      </c>
      <c r="S128">
        <v>68.8</v>
      </c>
      <c r="T128">
        <v>78.7</v>
      </c>
      <c r="U128">
        <v>94.5</v>
      </c>
      <c r="V128">
        <v>95.7</v>
      </c>
      <c r="W128">
        <v>115</v>
      </c>
      <c r="X128">
        <v>106</v>
      </c>
      <c r="Y128">
        <v>143</v>
      </c>
      <c r="Z128">
        <v>126</v>
      </c>
      <c r="AA128">
        <v>183</v>
      </c>
      <c r="AB128">
        <v>189</v>
      </c>
      <c r="AC128">
        <v>196</v>
      </c>
    </row>
    <row r="129" spans="1:29" ht="15">
      <c r="A129" s="4" t="s">
        <v>243</v>
      </c>
      <c r="C129" s="98"/>
      <c r="D129"/>
      <c r="E129"/>
      <c r="F129"/>
      <c r="G129"/>
      <c r="H129"/>
      <c r="I129"/>
      <c r="J129"/>
      <c r="K129"/>
      <c r="L129"/>
      <c r="M129"/>
      <c r="N129"/>
      <c r="O129"/>
      <c r="P129"/>
      <c r="Q129"/>
      <c r="R129"/>
      <c r="S129"/>
      <c r="T129"/>
      <c r="U129"/>
      <c r="V129"/>
      <c r="W129"/>
      <c r="X129"/>
      <c r="Y129"/>
      <c r="Z129"/>
      <c r="AA129"/>
      <c r="AB129"/>
      <c r="AC129"/>
    </row>
    <row r="130" spans="1:29" ht="12">
      <c r="A130" s="1" t="s">
        <v>408</v>
      </c>
      <c r="B130" s="1" t="s">
        <v>409</v>
      </c>
      <c r="C130" s="107" t="s">
        <v>47</v>
      </c>
      <c r="D130">
        <v>955</v>
      </c>
      <c r="E130">
        <v>965</v>
      </c>
      <c r="F130">
        <v>990</v>
      </c>
      <c r="G130" t="s">
        <v>473</v>
      </c>
      <c r="H130" s="84">
        <v>2475</v>
      </c>
      <c r="I130">
        <v>4010</v>
      </c>
      <c r="J130">
        <v>4698</v>
      </c>
      <c r="K130">
        <v>4719</v>
      </c>
      <c r="L130">
        <v>4777</v>
      </c>
      <c r="M130">
        <v>4442</v>
      </c>
      <c r="N130">
        <v>5067</v>
      </c>
      <c r="O130">
        <v>5891</v>
      </c>
      <c r="P130">
        <v>6519</v>
      </c>
      <c r="Q130">
        <v>7638</v>
      </c>
      <c r="R130">
        <v>8220</v>
      </c>
      <c r="S130">
        <v>9279</v>
      </c>
      <c r="T130">
        <v>10373</v>
      </c>
      <c r="U130">
        <v>11000</v>
      </c>
      <c r="V130">
        <v>13831</v>
      </c>
      <c r="W130">
        <v>17619</v>
      </c>
      <c r="X130">
        <v>21450</v>
      </c>
      <c r="Y130">
        <v>23633</v>
      </c>
      <c r="Z130">
        <v>19749</v>
      </c>
      <c r="AA130">
        <v>19865</v>
      </c>
      <c r="AB130">
        <v>19910</v>
      </c>
      <c r="AC130">
        <v>17693</v>
      </c>
    </row>
    <row r="131" spans="1:29" ht="15">
      <c r="A131" s="1" t="s">
        <v>410</v>
      </c>
      <c r="B131" s="1" t="s">
        <v>269</v>
      </c>
      <c r="C131" s="107" t="s">
        <v>48</v>
      </c>
      <c r="D131" t="s">
        <v>404</v>
      </c>
      <c r="E131" t="s">
        <v>404</v>
      </c>
      <c r="F131" t="s">
        <v>404</v>
      </c>
      <c r="G131" t="s">
        <v>404</v>
      </c>
      <c r="H131">
        <v>6.5</v>
      </c>
      <c r="I131">
        <v>89.5</v>
      </c>
      <c r="J131" t="s">
        <v>473</v>
      </c>
      <c r="K131">
        <v>21.2</v>
      </c>
      <c r="L131">
        <v>21.7</v>
      </c>
      <c r="M131">
        <v>31.4</v>
      </c>
      <c r="N131">
        <v>33.7</v>
      </c>
      <c r="O131">
        <v>36.5</v>
      </c>
      <c r="P131">
        <v>36.7</v>
      </c>
      <c r="Q131">
        <v>36.8</v>
      </c>
      <c r="R131">
        <v>36.8</v>
      </c>
      <c r="S131">
        <v>44.3</v>
      </c>
      <c r="T131">
        <v>52.3</v>
      </c>
      <c r="U131">
        <v>64.4</v>
      </c>
      <c r="V131">
        <v>78.3</v>
      </c>
      <c r="W131">
        <v>95.8</v>
      </c>
      <c r="X131">
        <v>121</v>
      </c>
      <c r="Y131">
        <v>131</v>
      </c>
      <c r="Z131">
        <v>148</v>
      </c>
      <c r="AA131">
        <v>146</v>
      </c>
      <c r="AB131" s="109">
        <v>153</v>
      </c>
      <c r="AC131" s="84">
        <v>175</v>
      </c>
    </row>
    <row r="132" spans="1:29" ht="12">
      <c r="A132" s="1" t="s">
        <v>411</v>
      </c>
      <c r="B132" s="1" t="s">
        <v>412</v>
      </c>
      <c r="C132" s="98"/>
      <c r="D132" s="84">
        <v>1538</v>
      </c>
      <c r="E132" s="84">
        <v>1561</v>
      </c>
      <c r="F132" s="84">
        <v>1630</v>
      </c>
      <c r="G132" s="84">
        <v>1692</v>
      </c>
      <c r="H132" s="84">
        <v>1709</v>
      </c>
      <c r="I132" s="84">
        <v>1788</v>
      </c>
      <c r="J132" s="84">
        <v>1849</v>
      </c>
      <c r="K132" s="84">
        <v>1874</v>
      </c>
      <c r="L132" s="84">
        <v>1891</v>
      </c>
      <c r="M132" s="84">
        <v>1920</v>
      </c>
      <c r="N132" s="84">
        <v>1943</v>
      </c>
      <c r="O132" s="84">
        <v>1994</v>
      </c>
      <c r="P132" s="84">
        <v>2090</v>
      </c>
      <c r="Q132" s="84">
        <v>1999</v>
      </c>
      <c r="R132">
        <v>1999</v>
      </c>
      <c r="S132">
        <v>2111</v>
      </c>
      <c r="T132">
        <v>2158</v>
      </c>
      <c r="U132">
        <v>2160</v>
      </c>
      <c r="V132">
        <v>2105</v>
      </c>
      <c r="W132">
        <v>2557</v>
      </c>
      <c r="X132">
        <v>2558</v>
      </c>
      <c r="Y132">
        <v>2401</v>
      </c>
      <c r="Z132">
        <v>2430</v>
      </c>
      <c r="AA132">
        <v>2453</v>
      </c>
      <c r="AB132">
        <v>2481</v>
      </c>
      <c r="AC132">
        <v>2432</v>
      </c>
    </row>
    <row r="133" spans="1:29" ht="12">
      <c r="A133" s="1" t="s">
        <v>482</v>
      </c>
      <c r="B133" s="1" t="s">
        <v>439</v>
      </c>
      <c r="C133" s="107" t="s">
        <v>66</v>
      </c>
      <c r="D133" t="s">
        <v>404</v>
      </c>
      <c r="E133" t="s">
        <v>404</v>
      </c>
      <c r="F133" t="s">
        <v>404</v>
      </c>
      <c r="G133" t="s">
        <v>404</v>
      </c>
      <c r="H133" s="84">
        <v>0.1</v>
      </c>
      <c r="I133" s="84">
        <v>1.6</v>
      </c>
      <c r="J133" s="84">
        <v>13.8</v>
      </c>
      <c r="K133" s="84">
        <v>58.4</v>
      </c>
      <c r="L133" s="84">
        <v>61.6</v>
      </c>
      <c r="M133" s="84">
        <v>73.4</v>
      </c>
      <c r="N133" s="84">
        <v>83</v>
      </c>
      <c r="O133" s="84">
        <v>99.1</v>
      </c>
      <c r="P133" s="84">
        <v>107</v>
      </c>
      <c r="Q133" s="84">
        <v>123</v>
      </c>
      <c r="R133" s="84">
        <v>136</v>
      </c>
      <c r="S133" s="84">
        <v>173</v>
      </c>
      <c r="T133" s="84">
        <v>224</v>
      </c>
      <c r="U133">
        <v>288</v>
      </c>
      <c r="V133">
        <v>641</v>
      </c>
      <c r="W133">
        <v>812</v>
      </c>
      <c r="X133">
        <v>1321</v>
      </c>
      <c r="Y133">
        <v>1184</v>
      </c>
      <c r="Z133">
        <v>1185</v>
      </c>
      <c r="AA133">
        <v>2432</v>
      </c>
      <c r="AB133">
        <v>2550</v>
      </c>
      <c r="AC133">
        <v>2701</v>
      </c>
    </row>
    <row r="134" spans="1:29" ht="12">
      <c r="A134" s="1" t="s">
        <v>440</v>
      </c>
      <c r="B134" s="1" t="s">
        <v>441</v>
      </c>
      <c r="C134" s="98"/>
      <c r="D134" t="s">
        <v>404</v>
      </c>
      <c r="E134" t="s">
        <v>404</v>
      </c>
      <c r="F134" t="s">
        <v>404</v>
      </c>
      <c r="G134" t="s">
        <v>404</v>
      </c>
      <c r="H134" s="84">
        <v>0.0015</v>
      </c>
      <c r="I134" s="84" t="s">
        <v>496</v>
      </c>
      <c r="J134" s="84">
        <v>0.6</v>
      </c>
      <c r="K134" s="84">
        <v>2.1</v>
      </c>
      <c r="L134" s="84">
        <v>2.4</v>
      </c>
      <c r="M134" s="84">
        <v>6.5</v>
      </c>
      <c r="N134" s="84">
        <v>10.5</v>
      </c>
      <c r="O134" s="84">
        <v>41.4</v>
      </c>
      <c r="P134" s="84">
        <v>123</v>
      </c>
      <c r="Q134">
        <v>247</v>
      </c>
      <c r="R134">
        <v>366</v>
      </c>
      <c r="S134">
        <v>475</v>
      </c>
      <c r="T134">
        <v>679</v>
      </c>
      <c r="U134">
        <v>975</v>
      </c>
      <c r="V134">
        <v>1355</v>
      </c>
      <c r="W134">
        <v>1603</v>
      </c>
      <c r="X134">
        <v>1887</v>
      </c>
      <c r="Y134">
        <v>1887</v>
      </c>
      <c r="Z134">
        <v>2287</v>
      </c>
      <c r="AA134">
        <v>3762</v>
      </c>
      <c r="AB134">
        <v>6354</v>
      </c>
      <c r="AC134">
        <v>8572</v>
      </c>
    </row>
    <row r="135" spans="1:29" ht="15">
      <c r="A135" s="1" t="s">
        <v>442</v>
      </c>
      <c r="B135" s="1" t="s">
        <v>412</v>
      </c>
      <c r="C135" s="98"/>
      <c r="D135">
        <v>3734</v>
      </c>
      <c r="E135">
        <v>3791</v>
      </c>
      <c r="F135">
        <v>3847</v>
      </c>
      <c r="G135">
        <v>3915</v>
      </c>
      <c r="H135">
        <v>3293</v>
      </c>
      <c r="I135">
        <v>3213</v>
      </c>
      <c r="J135">
        <v>3271</v>
      </c>
      <c r="K135">
        <v>3251</v>
      </c>
      <c r="L135">
        <v>3256</v>
      </c>
      <c r="M135">
        <v>3267</v>
      </c>
      <c r="N135">
        <v>3297</v>
      </c>
      <c r="O135">
        <v>3378</v>
      </c>
      <c r="P135">
        <v>3463</v>
      </c>
      <c r="Q135">
        <v>3393</v>
      </c>
      <c r="R135">
        <v>3344</v>
      </c>
      <c r="S135">
        <v>3434</v>
      </c>
      <c r="T135">
        <v>3433</v>
      </c>
      <c r="U135">
        <v>3400</v>
      </c>
      <c r="V135">
        <v>3434</v>
      </c>
      <c r="W135">
        <v>3773</v>
      </c>
      <c r="X135">
        <v>4298</v>
      </c>
      <c r="Y135">
        <v>4048</v>
      </c>
      <c r="Z135">
        <v>3960</v>
      </c>
      <c r="AA135">
        <v>3956</v>
      </c>
      <c r="AB135">
        <v>4023</v>
      </c>
      <c r="AC135" s="109">
        <v>3964</v>
      </c>
    </row>
    <row r="136" spans="1:29" ht="12">
      <c r="A136" s="1" t="s">
        <v>229</v>
      </c>
      <c r="B136" s="1" t="s">
        <v>314</v>
      </c>
      <c r="C136" s="107" t="s">
        <v>49</v>
      </c>
      <c r="D136" t="s">
        <v>404</v>
      </c>
      <c r="E136" t="s">
        <v>404</v>
      </c>
      <c r="F136" t="s">
        <v>404</v>
      </c>
      <c r="G136" t="s">
        <v>404</v>
      </c>
      <c r="H136" t="s">
        <v>473</v>
      </c>
      <c r="I136" t="s">
        <v>473</v>
      </c>
      <c r="J136" t="s">
        <v>473</v>
      </c>
      <c r="K136" t="s">
        <v>473</v>
      </c>
      <c r="L136" t="s">
        <v>473</v>
      </c>
      <c r="M136" t="s">
        <v>473</v>
      </c>
      <c r="N136" t="s">
        <v>473</v>
      </c>
      <c r="O136" t="s">
        <v>473</v>
      </c>
      <c r="P136" t="s">
        <v>473</v>
      </c>
      <c r="Q136" t="s">
        <v>473</v>
      </c>
      <c r="R136">
        <v>501</v>
      </c>
      <c r="S136">
        <v>351</v>
      </c>
      <c r="T136">
        <v>315</v>
      </c>
      <c r="U136">
        <v>273</v>
      </c>
      <c r="V136">
        <v>278</v>
      </c>
      <c r="W136">
        <v>279</v>
      </c>
      <c r="X136">
        <v>311</v>
      </c>
      <c r="Y136">
        <v>341</v>
      </c>
      <c r="Z136">
        <v>325</v>
      </c>
      <c r="AA136">
        <v>298</v>
      </c>
      <c r="AB136">
        <v>306</v>
      </c>
      <c r="AC136">
        <v>298</v>
      </c>
    </row>
    <row r="137" spans="1:29" ht="12">
      <c r="A137" s="1" t="s">
        <v>305</v>
      </c>
      <c r="B137" s="1" t="s">
        <v>306</v>
      </c>
      <c r="C137" s="107" t="s">
        <v>50</v>
      </c>
      <c r="D137" t="s">
        <v>473</v>
      </c>
      <c r="E137" s="84">
        <v>1.7</v>
      </c>
      <c r="F137" s="84">
        <v>1.7</v>
      </c>
      <c r="G137" s="84">
        <v>4.1</v>
      </c>
      <c r="H137" s="84">
        <v>6</v>
      </c>
      <c r="I137" s="84">
        <v>7.8</v>
      </c>
      <c r="J137" s="84">
        <v>13.1</v>
      </c>
      <c r="K137" s="84">
        <v>20.9</v>
      </c>
      <c r="L137" s="84">
        <v>38</v>
      </c>
      <c r="M137" s="84">
        <v>411</v>
      </c>
      <c r="N137" s="84">
        <v>564</v>
      </c>
      <c r="O137" s="84">
        <v>656</v>
      </c>
      <c r="P137" s="84">
        <v>746</v>
      </c>
      <c r="Q137" s="84">
        <v>887</v>
      </c>
      <c r="R137" s="84">
        <v>947</v>
      </c>
      <c r="S137" s="84">
        <v>986</v>
      </c>
      <c r="T137">
        <v>1025</v>
      </c>
      <c r="U137">
        <v>1101</v>
      </c>
      <c r="V137">
        <v>1171</v>
      </c>
      <c r="W137">
        <v>1475</v>
      </c>
      <c r="X137">
        <v>1388</v>
      </c>
      <c r="Y137">
        <v>1355</v>
      </c>
      <c r="Z137">
        <v>1320</v>
      </c>
      <c r="AA137">
        <v>1166</v>
      </c>
      <c r="AB137">
        <v>1229</v>
      </c>
      <c r="AC137">
        <v>1235</v>
      </c>
    </row>
    <row r="138" spans="1:29" ht="15">
      <c r="A138" s="1" t="s">
        <v>307</v>
      </c>
      <c r="B138" s="1" t="s">
        <v>302</v>
      </c>
      <c r="C138" s="107">
        <v>69</v>
      </c>
      <c r="D138" t="s">
        <v>404</v>
      </c>
      <c r="E138" t="s">
        <v>404</v>
      </c>
      <c r="F138" t="s">
        <v>404</v>
      </c>
      <c r="G138" t="s">
        <v>404</v>
      </c>
      <c r="H138" s="84">
        <v>206</v>
      </c>
      <c r="I138" s="84">
        <v>4184</v>
      </c>
      <c r="J138" s="84">
        <v>9748</v>
      </c>
      <c r="K138" s="84">
        <v>10777</v>
      </c>
      <c r="L138" s="84">
        <v>10535</v>
      </c>
      <c r="M138" s="84">
        <v>11072</v>
      </c>
      <c r="N138" s="84">
        <v>9082</v>
      </c>
      <c r="O138" s="84">
        <v>7367</v>
      </c>
      <c r="P138" s="84">
        <v>5461</v>
      </c>
      <c r="Q138" s="84">
        <v>5251</v>
      </c>
      <c r="R138" s="84">
        <v>5775</v>
      </c>
      <c r="S138" s="84">
        <v>4757</v>
      </c>
      <c r="T138">
        <v>4410</v>
      </c>
      <c r="U138">
        <v>4754</v>
      </c>
      <c r="V138">
        <v>4959</v>
      </c>
      <c r="W138">
        <v>5251</v>
      </c>
      <c r="X138">
        <v>6396</v>
      </c>
      <c r="Y138">
        <v>5966</v>
      </c>
      <c r="Z138">
        <v>5585</v>
      </c>
      <c r="AA138" s="110">
        <v>5913</v>
      </c>
      <c r="AB138" s="112">
        <v>5589</v>
      </c>
      <c r="AC138">
        <v>5459</v>
      </c>
    </row>
    <row r="139" spans="1:29" ht="15">
      <c r="A139" s="1" t="s">
        <v>125</v>
      </c>
      <c r="B139" s="1" t="s">
        <v>412</v>
      </c>
      <c r="C139" s="98" t="s">
        <v>505</v>
      </c>
      <c r="D139" s="84">
        <v>194</v>
      </c>
      <c r="E139" s="84">
        <v>207</v>
      </c>
      <c r="F139" s="84">
        <v>322</v>
      </c>
      <c r="G139" s="84">
        <v>332</v>
      </c>
      <c r="H139" s="84">
        <v>484</v>
      </c>
      <c r="I139" s="84">
        <v>228</v>
      </c>
      <c r="J139" s="84">
        <v>251</v>
      </c>
      <c r="K139" s="84">
        <v>231</v>
      </c>
      <c r="L139" s="84">
        <v>357</v>
      </c>
      <c r="M139" s="84">
        <v>469</v>
      </c>
      <c r="N139" s="84">
        <v>428</v>
      </c>
      <c r="O139" s="84">
        <v>269</v>
      </c>
      <c r="P139" s="84">
        <v>299</v>
      </c>
      <c r="Q139" s="84">
        <v>360</v>
      </c>
      <c r="R139" s="84">
        <v>253</v>
      </c>
      <c r="S139" s="84">
        <v>255</v>
      </c>
      <c r="T139">
        <v>271</v>
      </c>
      <c r="U139">
        <v>302</v>
      </c>
      <c r="V139">
        <v>304</v>
      </c>
      <c r="W139">
        <v>295</v>
      </c>
      <c r="X139">
        <v>310</v>
      </c>
      <c r="Y139">
        <v>339</v>
      </c>
      <c r="Z139">
        <v>361</v>
      </c>
      <c r="AA139">
        <v>345</v>
      </c>
      <c r="AB139" s="112">
        <v>323</v>
      </c>
      <c r="AC139">
        <v>343</v>
      </c>
    </row>
    <row r="140" spans="1:29" ht="12">
      <c r="A140" s="1" t="s">
        <v>233</v>
      </c>
      <c r="B140" s="1" t="s">
        <v>168</v>
      </c>
      <c r="C140" s="107">
        <v>70</v>
      </c>
      <c r="D140" t="s">
        <v>404</v>
      </c>
      <c r="E140" t="s">
        <v>404</v>
      </c>
      <c r="F140" t="s">
        <v>404</v>
      </c>
      <c r="G140" t="s">
        <v>404</v>
      </c>
      <c r="H140" t="s">
        <v>404</v>
      </c>
      <c r="I140">
        <v>23777</v>
      </c>
      <c r="J140">
        <v>27008</v>
      </c>
      <c r="K140">
        <v>28275</v>
      </c>
      <c r="L140">
        <v>30509</v>
      </c>
      <c r="M140">
        <v>31328</v>
      </c>
      <c r="N140">
        <v>37643</v>
      </c>
      <c r="O140">
        <v>41688</v>
      </c>
      <c r="P140">
        <v>44670</v>
      </c>
      <c r="Q140">
        <v>44978</v>
      </c>
      <c r="R140">
        <v>48924</v>
      </c>
      <c r="S140">
        <v>53194</v>
      </c>
      <c r="T140">
        <v>52481</v>
      </c>
      <c r="U140">
        <v>58445</v>
      </c>
      <c r="V140">
        <v>55358</v>
      </c>
      <c r="W140">
        <v>54949</v>
      </c>
      <c r="X140">
        <v>49827</v>
      </c>
      <c r="Y140">
        <v>51824</v>
      </c>
      <c r="Z140">
        <v>47706</v>
      </c>
      <c r="AA140">
        <v>43785</v>
      </c>
      <c r="AB140">
        <v>43474</v>
      </c>
      <c r="AC140">
        <v>42053</v>
      </c>
    </row>
    <row r="141" spans="1:29" ht="15">
      <c r="A141" s="1" t="s">
        <v>321</v>
      </c>
      <c r="B141" s="1" t="s">
        <v>322</v>
      </c>
      <c r="C141" s="107">
        <v>71</v>
      </c>
      <c r="D141">
        <v>29236</v>
      </c>
      <c r="E141">
        <v>43784</v>
      </c>
      <c r="F141">
        <v>41900</v>
      </c>
      <c r="G141">
        <v>43037</v>
      </c>
      <c r="H141" t="s">
        <v>404</v>
      </c>
      <c r="I141" t="s">
        <v>404</v>
      </c>
      <c r="J141" t="s">
        <v>404</v>
      </c>
      <c r="K141" t="s">
        <v>404</v>
      </c>
      <c r="L141" t="s">
        <v>404</v>
      </c>
      <c r="M141" t="s">
        <v>404</v>
      </c>
      <c r="N141" t="s">
        <v>404</v>
      </c>
      <c r="O141" t="s">
        <v>404</v>
      </c>
      <c r="P141" t="s">
        <v>404</v>
      </c>
      <c r="Q141" t="s">
        <v>404</v>
      </c>
      <c r="R141" t="s">
        <v>404</v>
      </c>
      <c r="S141" t="s">
        <v>404</v>
      </c>
      <c r="T141" s="81" t="s">
        <v>404</v>
      </c>
      <c r="U141" s="81" t="s">
        <v>404</v>
      </c>
      <c r="V141" s="81" t="s">
        <v>404</v>
      </c>
      <c r="W141" s="81" t="s">
        <v>404</v>
      </c>
      <c r="X141" s="81" t="s">
        <v>404</v>
      </c>
      <c r="Y141" s="81" t="s">
        <v>404</v>
      </c>
      <c r="Z141" s="81" t="s">
        <v>404</v>
      </c>
      <c r="AA141" s="81" t="s">
        <v>404</v>
      </c>
      <c r="AB141" s="81" t="s">
        <v>404</v>
      </c>
      <c r="AC141" s="81" t="s">
        <v>404</v>
      </c>
    </row>
    <row r="142" spans="1:29" ht="12">
      <c r="A142" s="1" t="s">
        <v>167</v>
      </c>
      <c r="B142" s="1" t="s">
        <v>218</v>
      </c>
      <c r="C142" s="98"/>
      <c r="D142">
        <v>15620</v>
      </c>
      <c r="E142">
        <v>15963</v>
      </c>
      <c r="F142">
        <v>16399</v>
      </c>
      <c r="G142">
        <v>17091</v>
      </c>
      <c r="H142">
        <v>17129</v>
      </c>
      <c r="I142">
        <v>17390</v>
      </c>
      <c r="J142">
        <v>17293</v>
      </c>
      <c r="K142">
        <v>17468</v>
      </c>
      <c r="L142">
        <v>17896</v>
      </c>
      <c r="M142">
        <v>18521</v>
      </c>
      <c r="N142">
        <v>19071</v>
      </c>
      <c r="O142">
        <v>19428</v>
      </c>
      <c r="P142">
        <v>19339</v>
      </c>
      <c r="Q142">
        <v>21017</v>
      </c>
      <c r="R142">
        <v>21269</v>
      </c>
      <c r="S142">
        <v>21075</v>
      </c>
      <c r="T142">
        <v>21441</v>
      </c>
      <c r="U142">
        <v>20800</v>
      </c>
      <c r="V142">
        <v>23173</v>
      </c>
      <c r="W142">
        <v>22731</v>
      </c>
      <c r="X142">
        <v>24410</v>
      </c>
      <c r="Y142">
        <v>23252</v>
      </c>
      <c r="Z142">
        <v>25328</v>
      </c>
      <c r="AA142">
        <v>24259</v>
      </c>
      <c r="AB142">
        <v>25617</v>
      </c>
      <c r="AC142">
        <v>25572</v>
      </c>
    </row>
    <row r="143" spans="1:29" ht="15">
      <c r="A143" s="1" t="s">
        <v>219</v>
      </c>
      <c r="B143" s="1" t="s">
        <v>220</v>
      </c>
      <c r="C143" s="107" t="s">
        <v>67</v>
      </c>
      <c r="D143" s="81" t="s">
        <v>404</v>
      </c>
      <c r="E143" s="81" t="s">
        <v>404</v>
      </c>
      <c r="F143" s="81" t="s">
        <v>404</v>
      </c>
      <c r="G143" s="81" t="s">
        <v>404</v>
      </c>
      <c r="H143">
        <v>4.3</v>
      </c>
      <c r="I143">
        <v>11.1</v>
      </c>
      <c r="J143">
        <v>20.9</v>
      </c>
      <c r="K143">
        <v>26.6</v>
      </c>
      <c r="L143">
        <v>31.9</v>
      </c>
      <c r="M143">
        <v>47.1</v>
      </c>
      <c r="N143">
        <v>53.9</v>
      </c>
      <c r="O143">
        <v>69.2</v>
      </c>
      <c r="P143">
        <v>84.9</v>
      </c>
      <c r="Q143">
        <v>105</v>
      </c>
      <c r="R143">
        <v>130</v>
      </c>
      <c r="S143">
        <v>152</v>
      </c>
      <c r="T143">
        <v>165</v>
      </c>
      <c r="U143">
        <v>214</v>
      </c>
      <c r="V143">
        <v>251</v>
      </c>
      <c r="W143">
        <v>325</v>
      </c>
      <c r="X143" s="125">
        <v>345.68532460726294</v>
      </c>
      <c r="Y143" s="125">
        <v>312.4850766300666</v>
      </c>
      <c r="Z143" s="125">
        <v>250.6614855623586</v>
      </c>
      <c r="AA143" s="109">
        <v>280</v>
      </c>
      <c r="AB143" s="109">
        <v>340</v>
      </c>
      <c r="AC143" s="109">
        <v>361</v>
      </c>
    </row>
    <row r="144" spans="1:29" ht="12">
      <c r="A144" s="1" t="s">
        <v>221</v>
      </c>
      <c r="B144" s="1" t="s">
        <v>412</v>
      </c>
      <c r="C144" s="98"/>
      <c r="D144">
        <v>1199</v>
      </c>
      <c r="E144">
        <v>1275</v>
      </c>
      <c r="F144">
        <v>1377</v>
      </c>
      <c r="G144">
        <v>1497</v>
      </c>
      <c r="H144">
        <v>1564</v>
      </c>
      <c r="I144">
        <v>1552</v>
      </c>
      <c r="J144">
        <v>1543</v>
      </c>
      <c r="K144">
        <v>1402</v>
      </c>
      <c r="L144">
        <v>1562</v>
      </c>
      <c r="M144">
        <v>1700</v>
      </c>
      <c r="N144">
        <v>1761</v>
      </c>
      <c r="O144">
        <v>1552</v>
      </c>
      <c r="P144">
        <v>1691</v>
      </c>
      <c r="Q144">
        <v>1653</v>
      </c>
      <c r="R144">
        <v>1712</v>
      </c>
      <c r="S144">
        <v>2006</v>
      </c>
      <c r="T144">
        <v>2131</v>
      </c>
      <c r="U144">
        <v>2206</v>
      </c>
      <c r="V144">
        <v>2281</v>
      </c>
      <c r="W144">
        <v>2203</v>
      </c>
      <c r="X144">
        <v>2468</v>
      </c>
      <c r="Y144">
        <v>2591</v>
      </c>
      <c r="Z144">
        <v>2567</v>
      </c>
      <c r="AA144">
        <v>2697</v>
      </c>
      <c r="AB144">
        <v>2390</v>
      </c>
      <c r="AC144">
        <v>2456</v>
      </c>
    </row>
    <row r="145" spans="1:29" ht="12">
      <c r="A145" s="1" t="s">
        <v>222</v>
      </c>
      <c r="B145" s="1" t="s">
        <v>412</v>
      </c>
      <c r="C145" s="107">
        <v>73</v>
      </c>
      <c r="D145">
        <v>32788</v>
      </c>
      <c r="E145">
        <v>34351</v>
      </c>
      <c r="F145">
        <v>35355</v>
      </c>
      <c r="G145">
        <v>36730</v>
      </c>
      <c r="H145">
        <v>36416</v>
      </c>
      <c r="I145">
        <v>36771</v>
      </c>
      <c r="J145">
        <v>37574</v>
      </c>
      <c r="K145">
        <v>36349</v>
      </c>
      <c r="L145">
        <v>36188</v>
      </c>
      <c r="M145">
        <v>36756</v>
      </c>
      <c r="N145">
        <v>36012</v>
      </c>
      <c r="O145">
        <v>36510</v>
      </c>
      <c r="P145">
        <v>36702</v>
      </c>
      <c r="Q145">
        <v>37187</v>
      </c>
      <c r="R145">
        <v>38681</v>
      </c>
      <c r="S145">
        <v>40684</v>
      </c>
      <c r="T145">
        <v>42690</v>
      </c>
      <c r="U145">
        <v>42545</v>
      </c>
      <c r="V145">
        <v>43457</v>
      </c>
      <c r="W145">
        <v>44273</v>
      </c>
      <c r="X145">
        <v>45063</v>
      </c>
      <c r="Y145">
        <v>48146</v>
      </c>
      <c r="Z145">
        <v>46648</v>
      </c>
      <c r="AA145">
        <v>46471</v>
      </c>
      <c r="AB145">
        <v>46725</v>
      </c>
      <c r="AC145">
        <v>46105</v>
      </c>
    </row>
    <row r="146" spans="1:29" ht="15">
      <c r="A146" s="1" t="s">
        <v>391</v>
      </c>
      <c r="B146" s="1" t="s">
        <v>294</v>
      </c>
      <c r="C146" s="107" t="s">
        <v>51</v>
      </c>
      <c r="D146" s="81" t="s">
        <v>404</v>
      </c>
      <c r="E146" s="81" t="s">
        <v>404</v>
      </c>
      <c r="F146" s="81" t="s">
        <v>404</v>
      </c>
      <c r="G146" s="81" t="s">
        <v>404</v>
      </c>
      <c r="H146" t="s">
        <v>473</v>
      </c>
      <c r="I146" t="s">
        <v>473</v>
      </c>
      <c r="J146" t="s">
        <v>473</v>
      </c>
      <c r="K146" t="s">
        <v>473</v>
      </c>
      <c r="L146">
        <v>85.5</v>
      </c>
      <c r="M146" s="84">
        <v>57.1</v>
      </c>
      <c r="N146" s="84">
        <v>57.1</v>
      </c>
      <c r="O146" s="84">
        <v>52.4</v>
      </c>
      <c r="P146" s="84">
        <v>37.2</v>
      </c>
      <c r="Q146" s="84">
        <v>49.4</v>
      </c>
      <c r="R146">
        <v>74.6</v>
      </c>
      <c r="S146">
        <v>91.5</v>
      </c>
      <c r="T146">
        <v>135</v>
      </c>
      <c r="U146">
        <v>388</v>
      </c>
      <c r="V146">
        <v>720</v>
      </c>
      <c r="W146">
        <v>1556</v>
      </c>
      <c r="X146">
        <v>1625</v>
      </c>
      <c r="Y146">
        <v>1008</v>
      </c>
      <c r="Z146">
        <v>810</v>
      </c>
      <c r="AA146" s="84">
        <v>790</v>
      </c>
      <c r="AB146" s="84">
        <v>754</v>
      </c>
      <c r="AC146" s="84">
        <v>736</v>
      </c>
    </row>
    <row r="147" spans="1:29" ht="15">
      <c r="A147" s="1" t="s">
        <v>234</v>
      </c>
      <c r="B147" s="1" t="s">
        <v>319</v>
      </c>
      <c r="C147" s="107">
        <v>75</v>
      </c>
      <c r="D147">
        <v>21647</v>
      </c>
      <c r="E147" t="s">
        <v>473</v>
      </c>
      <c r="F147" t="s">
        <v>404</v>
      </c>
      <c r="G147" t="s">
        <v>404</v>
      </c>
      <c r="H147" t="s">
        <v>404</v>
      </c>
      <c r="I147" t="s">
        <v>404</v>
      </c>
      <c r="J147" t="s">
        <v>404</v>
      </c>
      <c r="K147" t="s">
        <v>404</v>
      </c>
      <c r="L147" t="s">
        <v>404</v>
      </c>
      <c r="M147" t="s">
        <v>404</v>
      </c>
      <c r="N147" t="s">
        <v>404</v>
      </c>
      <c r="O147" t="s">
        <v>404</v>
      </c>
      <c r="P147" t="s">
        <v>404</v>
      </c>
      <c r="Q147" t="s">
        <v>404</v>
      </c>
      <c r="R147" t="s">
        <v>404</v>
      </c>
      <c r="S147" t="s">
        <v>404</v>
      </c>
      <c r="T147" s="81" t="s">
        <v>404</v>
      </c>
      <c r="U147" s="81" t="s">
        <v>404</v>
      </c>
      <c r="V147" s="81" t="s">
        <v>404</v>
      </c>
      <c r="W147" s="81" t="s">
        <v>404</v>
      </c>
      <c r="X147" s="81" t="s">
        <v>404</v>
      </c>
      <c r="Y147" s="81" t="s">
        <v>404</v>
      </c>
      <c r="Z147" s="81" t="s">
        <v>404</v>
      </c>
      <c r="AA147" s="81" t="s">
        <v>404</v>
      </c>
      <c r="AB147" s="81" t="s">
        <v>404</v>
      </c>
      <c r="AC147" s="81" t="s">
        <v>404</v>
      </c>
    </row>
    <row r="148" spans="1:29" ht="15">
      <c r="A148" s="1" t="s">
        <v>320</v>
      </c>
      <c r="B148" s="1" t="s">
        <v>412</v>
      </c>
      <c r="C148" s="98"/>
      <c r="D148">
        <v>31515</v>
      </c>
      <c r="E148">
        <v>32302</v>
      </c>
      <c r="F148">
        <v>34960</v>
      </c>
      <c r="G148">
        <v>33530</v>
      </c>
      <c r="H148">
        <v>33508</v>
      </c>
      <c r="I148">
        <v>31459</v>
      </c>
      <c r="J148">
        <v>30144</v>
      </c>
      <c r="K148">
        <v>30159</v>
      </c>
      <c r="L148">
        <v>29998</v>
      </c>
      <c r="M148">
        <v>29451</v>
      </c>
      <c r="N148">
        <v>29822</v>
      </c>
      <c r="O148">
        <v>30603</v>
      </c>
      <c r="P148">
        <v>30554</v>
      </c>
      <c r="Q148">
        <v>30648</v>
      </c>
      <c r="R148">
        <v>31168</v>
      </c>
      <c r="S148">
        <v>31060</v>
      </c>
      <c r="T148">
        <v>30610</v>
      </c>
      <c r="U148">
        <v>30600</v>
      </c>
      <c r="V148">
        <v>30365</v>
      </c>
      <c r="W148">
        <v>31090</v>
      </c>
      <c r="X148">
        <v>32824</v>
      </c>
      <c r="Y148">
        <v>34171</v>
      </c>
      <c r="Z148">
        <v>34925</v>
      </c>
      <c r="AA148">
        <v>34630</v>
      </c>
      <c r="AB148" s="109">
        <v>36168</v>
      </c>
      <c r="AC148" s="109">
        <v>36739</v>
      </c>
    </row>
    <row r="149" spans="1:29" ht="15">
      <c r="A149" s="1" t="s">
        <v>235</v>
      </c>
      <c r="B149" s="1" t="s">
        <v>412</v>
      </c>
      <c r="C149" s="107">
        <v>76</v>
      </c>
      <c r="D149" s="84">
        <v>1145</v>
      </c>
      <c r="E149" s="84">
        <v>1220</v>
      </c>
      <c r="F149" s="84">
        <v>1486</v>
      </c>
      <c r="G149" s="84">
        <v>1683</v>
      </c>
      <c r="H149" s="84">
        <v>2027</v>
      </c>
      <c r="I149" s="84">
        <v>2264</v>
      </c>
      <c r="J149" s="84">
        <v>2554</v>
      </c>
      <c r="K149" s="84">
        <v>2842</v>
      </c>
      <c r="L149" s="84">
        <v>3259</v>
      </c>
      <c r="M149" s="84">
        <v>3665</v>
      </c>
      <c r="N149" s="84">
        <v>4184</v>
      </c>
      <c r="O149" s="84">
        <v>4496</v>
      </c>
      <c r="P149" s="84">
        <v>4895</v>
      </c>
      <c r="Q149" s="84">
        <v>4948</v>
      </c>
      <c r="R149">
        <v>5030</v>
      </c>
      <c r="S149">
        <v>4462</v>
      </c>
      <c r="T149">
        <v>5048</v>
      </c>
      <c r="U149">
        <v>5652</v>
      </c>
      <c r="V149">
        <v>6064</v>
      </c>
      <c r="W149">
        <v>6235</v>
      </c>
      <c r="X149">
        <v>7219</v>
      </c>
      <c r="Y149" s="125">
        <v>7660.1</v>
      </c>
      <c r="Z149" s="125">
        <v>6163.861</v>
      </c>
      <c r="AA149" s="125">
        <v>5128.016</v>
      </c>
      <c r="AB149" s="123">
        <v>4603.576</v>
      </c>
      <c r="AC149" s="123">
        <v>4471.949</v>
      </c>
    </row>
    <row r="150" spans="1:29" ht="15">
      <c r="A150" s="1" t="s">
        <v>177</v>
      </c>
      <c r="B150" s="1" t="s">
        <v>96</v>
      </c>
      <c r="C150" s="98"/>
      <c r="D150" s="85">
        <v>54.782</v>
      </c>
      <c r="E150" s="85">
        <v>53.228</v>
      </c>
      <c r="F150" s="48">
        <v>58.359</v>
      </c>
      <c r="G150" s="85">
        <v>61.088</v>
      </c>
      <c r="H150" s="48">
        <v>70.284</v>
      </c>
      <c r="I150" s="91">
        <v>76.89</v>
      </c>
      <c r="J150" s="48">
        <v>90.751</v>
      </c>
      <c r="K150" s="48">
        <v>89.397</v>
      </c>
      <c r="L150" s="23">
        <v>103.132</v>
      </c>
      <c r="M150" s="23">
        <v>146.82</v>
      </c>
      <c r="N150" s="23">
        <v>151.215</v>
      </c>
      <c r="O150" s="23">
        <v>191.485</v>
      </c>
      <c r="P150" s="23">
        <v>226.041</v>
      </c>
      <c r="Q150" s="23">
        <v>272.426</v>
      </c>
      <c r="R150" s="23">
        <v>279.569</v>
      </c>
      <c r="S150" s="23">
        <v>314.38</v>
      </c>
      <c r="T150">
        <v>311</v>
      </c>
      <c r="U150">
        <v>319</v>
      </c>
      <c r="V150">
        <v>297</v>
      </c>
      <c r="W150">
        <v>326</v>
      </c>
      <c r="X150">
        <v>321</v>
      </c>
      <c r="Y150">
        <v>299</v>
      </c>
      <c r="Z150">
        <v>281</v>
      </c>
      <c r="AA150">
        <v>296</v>
      </c>
      <c r="AB150">
        <v>298</v>
      </c>
      <c r="AC150" s="109">
        <v>271</v>
      </c>
    </row>
    <row r="151" spans="1:29" ht="12">
      <c r="A151" s="1" t="s">
        <v>223</v>
      </c>
      <c r="B151" s="1" t="s">
        <v>382</v>
      </c>
      <c r="C151" s="107" t="s">
        <v>52</v>
      </c>
      <c r="D151" t="s">
        <v>473</v>
      </c>
      <c r="E151" t="s">
        <v>473</v>
      </c>
      <c r="F151" t="s">
        <v>473</v>
      </c>
      <c r="G151" t="s">
        <v>473</v>
      </c>
      <c r="H151" t="s">
        <v>473</v>
      </c>
      <c r="I151" t="s">
        <v>473</v>
      </c>
      <c r="J151" t="s">
        <v>473</v>
      </c>
      <c r="K151" t="s">
        <v>473</v>
      </c>
      <c r="L151" t="s">
        <v>473</v>
      </c>
      <c r="M151" t="s">
        <v>473</v>
      </c>
      <c r="N151" t="s">
        <v>473</v>
      </c>
      <c r="O151" t="s">
        <v>473</v>
      </c>
      <c r="P151" t="s">
        <v>473</v>
      </c>
      <c r="Q151" t="s">
        <v>473</v>
      </c>
      <c r="R151" t="s">
        <v>473</v>
      </c>
      <c r="S151" t="s">
        <v>473</v>
      </c>
      <c r="T151" t="s">
        <v>473</v>
      </c>
      <c r="U151" t="s">
        <v>473</v>
      </c>
      <c r="V151" t="s">
        <v>473</v>
      </c>
      <c r="W151" t="s">
        <v>473</v>
      </c>
      <c r="X151" t="s">
        <v>473</v>
      </c>
      <c r="Y151">
        <v>2781</v>
      </c>
      <c r="Z151">
        <v>2431</v>
      </c>
      <c r="AA151">
        <v>2261</v>
      </c>
      <c r="AB151">
        <v>2182</v>
      </c>
      <c r="AC151" t="s">
        <v>473</v>
      </c>
    </row>
    <row r="152" spans="1:29" ht="12">
      <c r="A152" s="1" t="s">
        <v>178</v>
      </c>
      <c r="B152" s="1" t="s">
        <v>412</v>
      </c>
      <c r="C152" s="98"/>
      <c r="D152" s="84">
        <v>332</v>
      </c>
      <c r="E152" s="84">
        <v>344</v>
      </c>
      <c r="F152" s="84">
        <v>463</v>
      </c>
      <c r="G152" s="84">
        <v>473</v>
      </c>
      <c r="H152" s="84">
        <v>490</v>
      </c>
      <c r="I152" s="84">
        <v>503</v>
      </c>
      <c r="J152" s="84">
        <v>538</v>
      </c>
      <c r="K152" s="84">
        <v>556</v>
      </c>
      <c r="L152" s="84">
        <v>596</v>
      </c>
      <c r="M152" s="84">
        <v>641</v>
      </c>
      <c r="N152" s="84">
        <v>662</v>
      </c>
      <c r="O152" s="84">
        <v>696</v>
      </c>
      <c r="P152" s="84">
        <v>754</v>
      </c>
      <c r="Q152">
        <v>858</v>
      </c>
      <c r="R152">
        <v>862</v>
      </c>
      <c r="S152">
        <v>855</v>
      </c>
      <c r="T152">
        <v>887</v>
      </c>
      <c r="U152">
        <v>921</v>
      </c>
      <c r="V152">
        <v>949</v>
      </c>
      <c r="W152">
        <v>1003</v>
      </c>
      <c r="X152">
        <v>1081</v>
      </c>
      <c r="Y152">
        <v>1019</v>
      </c>
      <c r="Z152">
        <v>962</v>
      </c>
      <c r="AA152">
        <v>935</v>
      </c>
      <c r="AB152">
        <v>901</v>
      </c>
      <c r="AC152">
        <v>901</v>
      </c>
    </row>
    <row r="153" spans="1:29" ht="15">
      <c r="A153" s="1" t="s">
        <v>132</v>
      </c>
      <c r="B153" s="1" t="s">
        <v>412</v>
      </c>
      <c r="C153" s="107">
        <v>78</v>
      </c>
      <c r="D153">
        <v>13190</v>
      </c>
      <c r="E153">
        <v>14121</v>
      </c>
      <c r="F153">
        <v>14464</v>
      </c>
      <c r="G153">
        <v>15592</v>
      </c>
      <c r="H153">
        <v>15914</v>
      </c>
      <c r="I153">
        <v>16715</v>
      </c>
      <c r="J153">
        <v>16958</v>
      </c>
      <c r="K153">
        <v>16300</v>
      </c>
      <c r="L153">
        <v>18680</v>
      </c>
      <c r="M153">
        <v>19987</v>
      </c>
      <c r="N153">
        <v>21052</v>
      </c>
      <c r="O153">
        <v>22240</v>
      </c>
      <c r="P153">
        <v>24325</v>
      </c>
      <c r="Q153">
        <v>24592</v>
      </c>
      <c r="R153">
        <v>25887</v>
      </c>
      <c r="S153">
        <v>26795</v>
      </c>
      <c r="T153">
        <v>27476</v>
      </c>
      <c r="U153">
        <v>26959</v>
      </c>
      <c r="V153">
        <v>26631</v>
      </c>
      <c r="W153" s="110">
        <v>26275</v>
      </c>
      <c r="X153" s="110">
        <v>28156</v>
      </c>
      <c r="Y153" s="110">
        <v>27571</v>
      </c>
      <c r="Z153" s="109">
        <v>27206</v>
      </c>
      <c r="AA153" s="109">
        <v>27429</v>
      </c>
      <c r="AB153" s="109">
        <v>26254</v>
      </c>
      <c r="AC153">
        <v>24591</v>
      </c>
    </row>
    <row r="154" spans="1:29" ht="15">
      <c r="A154" s="1" t="s">
        <v>273</v>
      </c>
      <c r="B154" s="1" t="s">
        <v>274</v>
      </c>
      <c r="C154" s="107">
        <v>79</v>
      </c>
      <c r="D154" s="81" t="s">
        <v>404</v>
      </c>
      <c r="E154" s="81" t="s">
        <v>404</v>
      </c>
      <c r="F154" s="81" t="s">
        <v>404</v>
      </c>
      <c r="G154" s="81" t="s">
        <v>404</v>
      </c>
      <c r="H154" t="s">
        <v>473</v>
      </c>
      <c r="I154">
        <v>12</v>
      </c>
      <c r="J154">
        <v>19</v>
      </c>
      <c r="K154">
        <v>23</v>
      </c>
      <c r="L154">
        <v>21</v>
      </c>
      <c r="M154">
        <v>22.1</v>
      </c>
      <c r="N154">
        <v>24.8</v>
      </c>
      <c r="O154">
        <v>33.1</v>
      </c>
      <c r="P154">
        <v>42.4</v>
      </c>
      <c r="Q154">
        <v>54.6</v>
      </c>
      <c r="R154">
        <v>91</v>
      </c>
      <c r="S154">
        <v>108</v>
      </c>
      <c r="T154">
        <v>124</v>
      </c>
      <c r="U154">
        <v>154</v>
      </c>
      <c r="V154">
        <v>206</v>
      </c>
      <c r="W154">
        <v>247</v>
      </c>
      <c r="X154">
        <v>280</v>
      </c>
      <c r="Y154">
        <v>184</v>
      </c>
      <c r="Z154">
        <v>138</v>
      </c>
      <c r="AA154">
        <v>149</v>
      </c>
      <c r="AB154">
        <v>144</v>
      </c>
      <c r="AC154">
        <v>158</v>
      </c>
    </row>
    <row r="155" spans="1:29" ht="15">
      <c r="A155" s="1" t="s">
        <v>198</v>
      </c>
      <c r="B155" s="1" t="s">
        <v>137</v>
      </c>
      <c r="C155" s="107">
        <v>80</v>
      </c>
      <c r="D155" s="81" t="s">
        <v>404</v>
      </c>
      <c r="E155" s="81" t="s">
        <v>404</v>
      </c>
      <c r="F155" s="81" t="s">
        <v>404</v>
      </c>
      <c r="G155" s="81" t="s">
        <v>404</v>
      </c>
      <c r="H155" t="s">
        <v>473</v>
      </c>
      <c r="I155" s="114">
        <v>90.2</v>
      </c>
      <c r="J155" s="114">
        <v>83.8</v>
      </c>
      <c r="K155" s="114">
        <v>122</v>
      </c>
      <c r="L155">
        <v>169</v>
      </c>
      <c r="M155">
        <v>302</v>
      </c>
      <c r="N155">
        <v>553</v>
      </c>
      <c r="O155">
        <v>426</v>
      </c>
      <c r="P155">
        <v>562</v>
      </c>
      <c r="Q155">
        <v>668</v>
      </c>
      <c r="R155">
        <v>667</v>
      </c>
      <c r="S155">
        <v>645</v>
      </c>
      <c r="T155">
        <v>753</v>
      </c>
      <c r="U155" s="112">
        <v>843</v>
      </c>
      <c r="V155" s="112">
        <v>968</v>
      </c>
      <c r="W155" s="112">
        <v>1116</v>
      </c>
      <c r="X155" s="112">
        <v>1276</v>
      </c>
      <c r="Y155">
        <v>1006</v>
      </c>
      <c r="Z155">
        <v>851</v>
      </c>
      <c r="AA155" s="112">
        <v>855</v>
      </c>
      <c r="AB155" s="112">
        <v>883</v>
      </c>
      <c r="AC155">
        <v>925</v>
      </c>
    </row>
    <row r="156" spans="1:51" s="55" customFormat="1" ht="12">
      <c r="A156" s="1" t="s">
        <v>138</v>
      </c>
      <c r="B156" s="1" t="s">
        <v>412</v>
      </c>
      <c r="C156" s="98"/>
      <c r="D156">
        <v>78.4</v>
      </c>
      <c r="E156">
        <v>74.2</v>
      </c>
      <c r="F156">
        <v>80.1</v>
      </c>
      <c r="G156">
        <v>91.2</v>
      </c>
      <c r="H156">
        <v>98.2</v>
      </c>
      <c r="I156">
        <v>92.7</v>
      </c>
      <c r="J156">
        <v>105</v>
      </c>
      <c r="K156">
        <v>104</v>
      </c>
      <c r="L156">
        <v>109</v>
      </c>
      <c r="M156">
        <v>119</v>
      </c>
      <c r="N156">
        <v>129</v>
      </c>
      <c r="O156">
        <v>132</v>
      </c>
      <c r="P156">
        <v>139</v>
      </c>
      <c r="Q156">
        <v>179</v>
      </c>
      <c r="R156">
        <v>163</v>
      </c>
      <c r="S156">
        <v>176</v>
      </c>
      <c r="T156">
        <v>189</v>
      </c>
      <c r="U156">
        <v>196</v>
      </c>
      <c r="V156">
        <v>197</v>
      </c>
      <c r="W156">
        <v>209</v>
      </c>
      <c r="X156" s="84">
        <v>199</v>
      </c>
      <c r="Y156" s="84">
        <v>199</v>
      </c>
      <c r="Z156" s="84">
        <v>250</v>
      </c>
      <c r="AA156" s="84">
        <v>221</v>
      </c>
      <c r="AB156" s="84">
        <v>233</v>
      </c>
      <c r="AC156" s="84">
        <v>230</v>
      </c>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29" ht="15">
      <c r="A157" s="1" t="s">
        <v>423</v>
      </c>
      <c r="B157" s="1" t="s">
        <v>424</v>
      </c>
      <c r="C157" s="107">
        <v>81</v>
      </c>
      <c r="D157" s="81" t="s">
        <v>404</v>
      </c>
      <c r="E157" s="81" t="s">
        <v>404</v>
      </c>
      <c r="F157" s="81" t="s">
        <v>404</v>
      </c>
      <c r="G157" s="81" t="s">
        <v>404</v>
      </c>
      <c r="H157" t="s">
        <v>473</v>
      </c>
      <c r="I157" t="s">
        <v>473</v>
      </c>
      <c r="J157" t="s">
        <v>473</v>
      </c>
      <c r="K157" t="s">
        <v>473</v>
      </c>
      <c r="L157">
        <v>5223</v>
      </c>
      <c r="M157">
        <v>4163</v>
      </c>
      <c r="N157">
        <v>4302</v>
      </c>
      <c r="O157">
        <v>3769</v>
      </c>
      <c r="P157">
        <v>4602</v>
      </c>
      <c r="Q157">
        <v>15397</v>
      </c>
      <c r="R157">
        <v>6841</v>
      </c>
      <c r="S157">
        <v>6292</v>
      </c>
      <c r="T157">
        <v>6683</v>
      </c>
      <c r="U157">
        <v>6259</v>
      </c>
      <c r="V157">
        <v>6149</v>
      </c>
      <c r="W157">
        <v>7272</v>
      </c>
      <c r="X157">
        <v>7229</v>
      </c>
      <c r="Y157">
        <v>7000</v>
      </c>
      <c r="Z157">
        <v>6044</v>
      </c>
      <c r="AA157">
        <v>5859</v>
      </c>
      <c r="AB157">
        <v>5719</v>
      </c>
      <c r="AC157">
        <v>5869</v>
      </c>
    </row>
    <row r="158" spans="1:29" ht="12">
      <c r="A158" s="1" t="s">
        <v>425</v>
      </c>
      <c r="B158" s="1" t="s">
        <v>407</v>
      </c>
      <c r="C158" s="98" t="s">
        <v>505</v>
      </c>
      <c r="D158">
        <v>17251</v>
      </c>
      <c r="E158">
        <v>17298</v>
      </c>
      <c r="F158">
        <v>15658</v>
      </c>
      <c r="G158">
        <v>16373</v>
      </c>
      <c r="H158">
        <v>19830</v>
      </c>
      <c r="I158">
        <v>21940</v>
      </c>
      <c r="J158">
        <v>24535</v>
      </c>
      <c r="K158">
        <v>25614</v>
      </c>
      <c r="L158">
        <v>27957</v>
      </c>
      <c r="M158">
        <v>27999</v>
      </c>
      <c r="N158">
        <v>26315</v>
      </c>
      <c r="O158">
        <v>26005</v>
      </c>
      <c r="P158">
        <v>25877</v>
      </c>
      <c r="Q158">
        <v>28430</v>
      </c>
      <c r="R158">
        <v>28690</v>
      </c>
      <c r="S158">
        <v>29987</v>
      </c>
      <c r="T158">
        <v>32537</v>
      </c>
      <c r="U158">
        <v>42286</v>
      </c>
      <c r="V158">
        <v>35284</v>
      </c>
      <c r="W158">
        <v>35766</v>
      </c>
      <c r="X158">
        <v>38252</v>
      </c>
      <c r="Y158">
        <v>42550</v>
      </c>
      <c r="Z158">
        <v>44343</v>
      </c>
      <c r="AA158">
        <v>40207</v>
      </c>
      <c r="AB158">
        <v>38854</v>
      </c>
      <c r="AC158">
        <v>44824</v>
      </c>
    </row>
    <row r="159" spans="1:29" ht="12">
      <c r="A159" s="1" t="s">
        <v>426</v>
      </c>
      <c r="B159" s="1" t="s">
        <v>427</v>
      </c>
      <c r="C159" s="107" t="s">
        <v>53</v>
      </c>
      <c r="D159" t="s">
        <v>473</v>
      </c>
      <c r="E159" t="s">
        <v>473</v>
      </c>
      <c r="F159" t="s">
        <v>473</v>
      </c>
      <c r="G159" t="s">
        <v>473</v>
      </c>
      <c r="H159" t="s">
        <v>473</v>
      </c>
      <c r="I159">
        <v>9.7</v>
      </c>
      <c r="J159">
        <v>36.7</v>
      </c>
      <c r="K159">
        <v>60</v>
      </c>
      <c r="L159">
        <v>70.7</v>
      </c>
      <c r="M159">
        <v>80.5</v>
      </c>
      <c r="N159">
        <v>57</v>
      </c>
      <c r="O159">
        <v>63</v>
      </c>
      <c r="P159">
        <v>63.3</v>
      </c>
      <c r="Q159">
        <v>76.7</v>
      </c>
      <c r="R159">
        <v>94.7</v>
      </c>
      <c r="S159">
        <v>115</v>
      </c>
      <c r="T159">
        <v>116</v>
      </c>
      <c r="U159">
        <v>151</v>
      </c>
      <c r="V159">
        <v>216</v>
      </c>
      <c r="W159">
        <v>276</v>
      </c>
      <c r="X159">
        <v>383</v>
      </c>
      <c r="Y159">
        <v>277</v>
      </c>
      <c r="Z159">
        <v>227</v>
      </c>
      <c r="AA159">
        <v>262</v>
      </c>
      <c r="AB159">
        <v>270</v>
      </c>
      <c r="AC159">
        <v>307</v>
      </c>
    </row>
    <row r="160" spans="1:29" ht="15">
      <c r="A160" s="1" t="s">
        <v>428</v>
      </c>
      <c r="B160" s="1" t="s">
        <v>99</v>
      </c>
      <c r="C160" s="107">
        <v>83</v>
      </c>
      <c r="D160" s="81" t="s">
        <v>404</v>
      </c>
      <c r="E160" s="81" t="s">
        <v>404</v>
      </c>
      <c r="F160" s="81" t="s">
        <v>404</v>
      </c>
      <c r="G160" s="81" t="s">
        <v>404</v>
      </c>
      <c r="H160" s="81" t="s">
        <v>404</v>
      </c>
      <c r="I160" s="81" t="s">
        <v>404</v>
      </c>
      <c r="J160" s="81" t="s">
        <v>404</v>
      </c>
      <c r="K160" s="81" t="s">
        <v>404</v>
      </c>
      <c r="L160" s="81" t="s">
        <v>404</v>
      </c>
      <c r="M160" s="81" t="s">
        <v>404</v>
      </c>
      <c r="N160" s="81" t="s">
        <v>404</v>
      </c>
      <c r="O160" s="81" t="s">
        <v>404</v>
      </c>
      <c r="P160" s="81" t="s">
        <v>404</v>
      </c>
      <c r="Q160" s="81" t="s">
        <v>404</v>
      </c>
      <c r="R160" s="81" t="s">
        <v>404</v>
      </c>
      <c r="S160" s="81" t="s">
        <v>404</v>
      </c>
      <c r="T160" t="s">
        <v>404</v>
      </c>
      <c r="U160" t="s">
        <v>404</v>
      </c>
      <c r="V160" s="110">
        <v>49.7</v>
      </c>
      <c r="W160">
        <v>46.9</v>
      </c>
      <c r="X160">
        <v>58.1</v>
      </c>
      <c r="Y160">
        <v>55.2</v>
      </c>
      <c r="Z160">
        <v>56.7</v>
      </c>
      <c r="AA160" s="112">
        <v>57.1</v>
      </c>
      <c r="AB160">
        <v>52.7</v>
      </c>
      <c r="AC160">
        <v>52.3</v>
      </c>
    </row>
    <row r="161" spans="1:29" ht="12">
      <c r="A161" s="1" t="s">
        <v>129</v>
      </c>
      <c r="B161" s="1" t="s">
        <v>412</v>
      </c>
      <c r="C161" s="98"/>
      <c r="D161">
        <v>6035</v>
      </c>
      <c r="E161">
        <v>6158</v>
      </c>
      <c r="F161">
        <v>6132</v>
      </c>
      <c r="G161">
        <v>6148</v>
      </c>
      <c r="H161">
        <v>6308</v>
      </c>
      <c r="I161">
        <v>5946</v>
      </c>
      <c r="J161">
        <v>5895</v>
      </c>
      <c r="K161">
        <v>5837</v>
      </c>
      <c r="L161">
        <v>5989</v>
      </c>
      <c r="M161">
        <v>6056</v>
      </c>
      <c r="N161">
        <v>6154</v>
      </c>
      <c r="O161">
        <v>6595</v>
      </c>
      <c r="P161">
        <v>6482</v>
      </c>
      <c r="Q161">
        <v>6929</v>
      </c>
      <c r="R161">
        <v>7149</v>
      </c>
      <c r="S161">
        <v>7404</v>
      </c>
      <c r="T161">
        <v>7552</v>
      </c>
      <c r="U161">
        <v>7693</v>
      </c>
      <c r="V161">
        <v>8145</v>
      </c>
      <c r="W161">
        <v>8388</v>
      </c>
      <c r="X161">
        <v>8448</v>
      </c>
      <c r="Y161">
        <v>8733</v>
      </c>
      <c r="Z161">
        <v>8472</v>
      </c>
      <c r="AA161">
        <v>8379</v>
      </c>
      <c r="AB161">
        <v>8244</v>
      </c>
      <c r="AC161">
        <v>7777</v>
      </c>
    </row>
    <row r="162" spans="1:29" ht="12">
      <c r="A162" s="1" t="s">
        <v>418</v>
      </c>
      <c r="B162" s="1" t="s">
        <v>218</v>
      </c>
      <c r="C162" s="98"/>
      <c r="D162">
        <v>18865</v>
      </c>
      <c r="E162">
        <v>20248</v>
      </c>
      <c r="F162">
        <v>21251</v>
      </c>
      <c r="G162">
        <v>21313</v>
      </c>
      <c r="H162">
        <v>23638</v>
      </c>
      <c r="I162">
        <v>22528</v>
      </c>
      <c r="J162">
        <v>24019</v>
      </c>
      <c r="K162">
        <v>22224</v>
      </c>
      <c r="L162">
        <v>22813</v>
      </c>
      <c r="M162">
        <v>23010</v>
      </c>
      <c r="N162">
        <v>25087</v>
      </c>
      <c r="O162">
        <v>25809</v>
      </c>
      <c r="P162">
        <v>25722</v>
      </c>
      <c r="Q162">
        <v>26669</v>
      </c>
      <c r="R162">
        <v>32461</v>
      </c>
      <c r="S162">
        <v>31985</v>
      </c>
      <c r="T162">
        <v>32945</v>
      </c>
      <c r="U162">
        <v>31471</v>
      </c>
      <c r="V162">
        <v>32142</v>
      </c>
      <c r="W162">
        <v>34439</v>
      </c>
      <c r="X162">
        <v>35932</v>
      </c>
      <c r="Y162">
        <v>38960</v>
      </c>
      <c r="Z162">
        <v>39279</v>
      </c>
      <c r="AA162">
        <v>40534</v>
      </c>
      <c r="AB162">
        <v>41560</v>
      </c>
      <c r="AC162">
        <v>42513</v>
      </c>
    </row>
    <row r="163" spans="1:29" ht="15">
      <c r="A163" s="1" t="s">
        <v>228</v>
      </c>
      <c r="B163" s="1" t="s">
        <v>469</v>
      </c>
      <c r="C163" s="107">
        <v>84</v>
      </c>
      <c r="D163">
        <v>74</v>
      </c>
      <c r="E163">
        <v>215</v>
      </c>
      <c r="F163">
        <v>1464</v>
      </c>
      <c r="G163">
        <v>1821</v>
      </c>
      <c r="H163">
        <v>2564</v>
      </c>
      <c r="I163">
        <v>3847</v>
      </c>
      <c r="J163">
        <v>5117</v>
      </c>
      <c r="K163">
        <v>6594</v>
      </c>
      <c r="L163">
        <v>8313</v>
      </c>
      <c r="M163">
        <v>10468</v>
      </c>
      <c r="N163">
        <v>12133</v>
      </c>
      <c r="O163">
        <v>12800</v>
      </c>
      <c r="P163">
        <v>13673</v>
      </c>
      <c r="Q163">
        <v>14864</v>
      </c>
      <c r="R163">
        <v>15407</v>
      </c>
      <c r="S163">
        <v>16141</v>
      </c>
      <c r="T163">
        <v>17479</v>
      </c>
      <c r="U163">
        <v>19078</v>
      </c>
      <c r="V163">
        <v>20541</v>
      </c>
      <c r="W163">
        <v>23774</v>
      </c>
      <c r="X163" s="109">
        <v>22525</v>
      </c>
      <c r="Y163" s="109">
        <v>24661</v>
      </c>
      <c r="Z163" s="109">
        <v>26505</v>
      </c>
      <c r="AA163" s="109">
        <v>28015</v>
      </c>
      <c r="AB163" s="109">
        <v>29266</v>
      </c>
      <c r="AC163">
        <v>29354</v>
      </c>
    </row>
    <row r="164" spans="1:29" ht="15">
      <c r="A164" s="1" t="s">
        <v>360</v>
      </c>
      <c r="B164" s="1" t="s">
        <v>412</v>
      </c>
      <c r="C164" s="98"/>
      <c r="D164">
        <v>968</v>
      </c>
      <c r="E164">
        <v>1144</v>
      </c>
      <c r="F164">
        <v>1333</v>
      </c>
      <c r="G164">
        <v>1525</v>
      </c>
      <c r="H164">
        <v>1705</v>
      </c>
      <c r="I164">
        <v>1758</v>
      </c>
      <c r="J164">
        <v>1800</v>
      </c>
      <c r="K164">
        <v>2013</v>
      </c>
      <c r="L164">
        <v>2001</v>
      </c>
      <c r="M164">
        <v>2089</v>
      </c>
      <c r="N164">
        <v>2098</v>
      </c>
      <c r="O164">
        <v>2259</v>
      </c>
      <c r="P164">
        <v>2393</v>
      </c>
      <c r="Q164">
        <v>2598</v>
      </c>
      <c r="R164">
        <v>2765</v>
      </c>
      <c r="S164">
        <v>2755</v>
      </c>
      <c r="T164">
        <v>2996</v>
      </c>
      <c r="U164">
        <v>3248</v>
      </c>
      <c r="V164">
        <v>3242</v>
      </c>
      <c r="W164">
        <v>3190</v>
      </c>
      <c r="X164">
        <v>3285</v>
      </c>
      <c r="Y164">
        <v>3561</v>
      </c>
      <c r="Z164" s="109">
        <v>3563</v>
      </c>
      <c r="AA164" s="109">
        <v>3528</v>
      </c>
      <c r="AB164" s="123">
        <v>3219.617</v>
      </c>
      <c r="AC164" s="109">
        <v>3602</v>
      </c>
    </row>
    <row r="165" spans="1:29" ht="12">
      <c r="A165" s="1" t="s">
        <v>357</v>
      </c>
      <c r="B165" s="1" t="s">
        <v>358</v>
      </c>
      <c r="C165" s="98" t="s">
        <v>385</v>
      </c>
      <c r="D165" s="84">
        <v>3.7</v>
      </c>
      <c r="E165" s="84">
        <v>3.8</v>
      </c>
      <c r="F165" s="84">
        <v>3.9</v>
      </c>
      <c r="G165" s="84">
        <v>10.5</v>
      </c>
      <c r="H165" s="84">
        <v>25.7</v>
      </c>
      <c r="I165" s="84">
        <v>55.1</v>
      </c>
      <c r="J165" s="84">
        <v>155</v>
      </c>
      <c r="K165" s="84">
        <v>200</v>
      </c>
      <c r="L165" s="84">
        <v>270</v>
      </c>
      <c r="M165" s="84">
        <v>770</v>
      </c>
      <c r="N165" s="84">
        <v>1113</v>
      </c>
      <c r="O165">
        <v>1465</v>
      </c>
      <c r="P165">
        <v>2031</v>
      </c>
      <c r="Q165">
        <v>2864</v>
      </c>
      <c r="R165">
        <v>3491</v>
      </c>
      <c r="S165">
        <v>4151</v>
      </c>
      <c r="T165">
        <v>4994</v>
      </c>
      <c r="U165">
        <v>5757</v>
      </c>
      <c r="V165">
        <v>6324</v>
      </c>
      <c r="W165">
        <v>6358</v>
      </c>
      <c r="X165">
        <v>7558</v>
      </c>
      <c r="Y165">
        <v>6785</v>
      </c>
      <c r="Z165">
        <v>6630</v>
      </c>
      <c r="AA165">
        <v>7255</v>
      </c>
      <c r="AB165">
        <v>8084</v>
      </c>
      <c r="AC165">
        <v>8391</v>
      </c>
    </row>
    <row r="166" spans="1:29" ht="15">
      <c r="A166" s="1" t="s">
        <v>81</v>
      </c>
      <c r="B166" s="1" t="s">
        <v>441</v>
      </c>
      <c r="C166" s="107">
        <v>85</v>
      </c>
      <c r="D166" s="84">
        <v>0.138</v>
      </c>
      <c r="E166" s="84">
        <v>0.134</v>
      </c>
      <c r="F166" s="84">
        <v>0.123</v>
      </c>
      <c r="G166" s="84" t="s">
        <v>473</v>
      </c>
      <c r="H166" s="84">
        <v>0.9</v>
      </c>
      <c r="I166" s="84">
        <v>7.7</v>
      </c>
      <c r="J166" s="84">
        <v>29.7</v>
      </c>
      <c r="K166" s="84">
        <v>58.1</v>
      </c>
      <c r="L166" s="84">
        <v>81</v>
      </c>
      <c r="M166" s="84">
        <v>102</v>
      </c>
      <c r="N166" s="84">
        <v>77.2</v>
      </c>
      <c r="O166" s="84">
        <v>159</v>
      </c>
      <c r="P166" s="84">
        <v>260</v>
      </c>
      <c r="Q166" s="84">
        <v>341</v>
      </c>
      <c r="R166" s="84">
        <v>437</v>
      </c>
      <c r="S166" s="84">
        <v>521</v>
      </c>
      <c r="T166" s="110">
        <v>604</v>
      </c>
      <c r="U166" s="110">
        <v>773</v>
      </c>
      <c r="V166" s="110">
        <v>939</v>
      </c>
      <c r="W166" s="110">
        <v>1114</v>
      </c>
      <c r="X166" s="110">
        <v>1396</v>
      </c>
      <c r="Y166" s="110">
        <v>1636</v>
      </c>
      <c r="Z166" s="110">
        <v>1783</v>
      </c>
      <c r="AA166" s="110">
        <v>2064</v>
      </c>
      <c r="AB166" s="110">
        <v>2500</v>
      </c>
      <c r="AC166" s="84">
        <v>2796</v>
      </c>
    </row>
    <row r="167" spans="1:29" ht="15">
      <c r="A167" s="1" t="s">
        <v>400</v>
      </c>
      <c r="B167" s="1" t="s">
        <v>393</v>
      </c>
      <c r="C167" s="107">
        <v>86</v>
      </c>
      <c r="D167" s="81" t="s">
        <v>404</v>
      </c>
      <c r="E167" s="81" t="s">
        <v>404</v>
      </c>
      <c r="F167" s="81" t="s">
        <v>404</v>
      </c>
      <c r="G167" s="81" t="s">
        <v>404</v>
      </c>
      <c r="H167" t="s">
        <v>473</v>
      </c>
      <c r="I167" t="s">
        <v>473</v>
      </c>
      <c r="J167" t="s">
        <v>473</v>
      </c>
      <c r="K167" t="s">
        <v>473</v>
      </c>
      <c r="L167">
        <v>3950</v>
      </c>
      <c r="M167">
        <v>5406</v>
      </c>
      <c r="N167">
        <v>6441</v>
      </c>
      <c r="O167">
        <v>8600</v>
      </c>
      <c r="P167">
        <v>21292</v>
      </c>
      <c r="Q167">
        <v>33060</v>
      </c>
      <c r="R167">
        <v>43695</v>
      </c>
      <c r="S167">
        <v>42070</v>
      </c>
      <c r="T167">
        <v>43154</v>
      </c>
      <c r="U167">
        <v>41996</v>
      </c>
      <c r="V167">
        <v>47342</v>
      </c>
      <c r="W167">
        <v>56792</v>
      </c>
      <c r="X167">
        <v>61944</v>
      </c>
      <c r="Y167">
        <v>65843</v>
      </c>
      <c r="Z167">
        <v>67806</v>
      </c>
      <c r="AA167">
        <v>72377</v>
      </c>
      <c r="AB167" s="84">
        <v>75096</v>
      </c>
      <c r="AC167" s="84">
        <v>78437</v>
      </c>
    </row>
    <row r="168" spans="1:29" ht="15">
      <c r="A168" s="1" t="s">
        <v>401</v>
      </c>
      <c r="B168" s="1" t="s">
        <v>402</v>
      </c>
      <c r="C168" s="98" t="s">
        <v>505</v>
      </c>
      <c r="D168" s="81" t="s">
        <v>404</v>
      </c>
      <c r="E168" s="81" t="s">
        <v>404</v>
      </c>
      <c r="F168" s="81" t="s">
        <v>404</v>
      </c>
      <c r="G168" s="81" t="s">
        <v>404</v>
      </c>
      <c r="H168" s="81" t="s">
        <v>404</v>
      </c>
      <c r="I168">
        <v>273</v>
      </c>
      <c r="J168">
        <v>319</v>
      </c>
      <c r="K168">
        <v>621</v>
      </c>
      <c r="L168">
        <v>653</v>
      </c>
      <c r="M168">
        <v>557</v>
      </c>
      <c r="N168">
        <v>465</v>
      </c>
      <c r="O168">
        <v>449</v>
      </c>
      <c r="P168">
        <v>523</v>
      </c>
      <c r="Q168">
        <v>632</v>
      </c>
      <c r="R168">
        <v>662</v>
      </c>
      <c r="S168">
        <v>762</v>
      </c>
      <c r="T168">
        <v>762</v>
      </c>
      <c r="U168">
        <v>848</v>
      </c>
      <c r="V168">
        <v>898</v>
      </c>
      <c r="W168">
        <v>929</v>
      </c>
      <c r="X168">
        <v>994</v>
      </c>
      <c r="Y168">
        <v>967</v>
      </c>
      <c r="Z168">
        <v>853</v>
      </c>
      <c r="AA168">
        <v>763</v>
      </c>
      <c r="AB168">
        <v>790</v>
      </c>
      <c r="AC168">
        <v>748</v>
      </c>
    </row>
    <row r="169" spans="1:29" ht="15">
      <c r="A169" s="1" t="s">
        <v>369</v>
      </c>
      <c r="B169" s="1" t="s">
        <v>412</v>
      </c>
      <c r="C169" s="98" t="s">
        <v>385</v>
      </c>
      <c r="D169" s="81" t="s">
        <v>404</v>
      </c>
      <c r="E169" s="81" t="s">
        <v>404</v>
      </c>
      <c r="F169" s="81" t="s">
        <v>404</v>
      </c>
      <c r="G169" s="81" t="s">
        <v>404</v>
      </c>
      <c r="H169" s="84">
        <v>95.5</v>
      </c>
      <c r="I169" s="84">
        <v>109</v>
      </c>
      <c r="J169" s="84">
        <v>128</v>
      </c>
      <c r="K169">
        <v>166</v>
      </c>
      <c r="L169">
        <v>186</v>
      </c>
      <c r="M169">
        <v>194</v>
      </c>
      <c r="N169">
        <v>209</v>
      </c>
      <c r="O169">
        <v>208</v>
      </c>
      <c r="P169">
        <v>207</v>
      </c>
      <c r="Q169">
        <v>275</v>
      </c>
      <c r="R169">
        <v>328</v>
      </c>
      <c r="S169">
        <v>360</v>
      </c>
      <c r="T169">
        <v>396</v>
      </c>
      <c r="U169">
        <v>413</v>
      </c>
      <c r="V169">
        <v>485</v>
      </c>
      <c r="W169">
        <v>506</v>
      </c>
      <c r="X169">
        <v>566</v>
      </c>
      <c r="Y169">
        <v>575</v>
      </c>
      <c r="Z169">
        <v>583</v>
      </c>
      <c r="AA169">
        <v>479</v>
      </c>
      <c r="AB169">
        <v>422</v>
      </c>
      <c r="AC169">
        <v>411</v>
      </c>
    </row>
    <row r="170" spans="1:29" ht="15">
      <c r="A170" s="1" t="s">
        <v>370</v>
      </c>
      <c r="B170" s="1" t="s">
        <v>412</v>
      </c>
      <c r="C170" s="98"/>
      <c r="D170">
        <v>5021</v>
      </c>
      <c r="E170">
        <v>5550</v>
      </c>
      <c r="F170">
        <v>5546</v>
      </c>
      <c r="G170">
        <v>5693</v>
      </c>
      <c r="H170">
        <v>5577</v>
      </c>
      <c r="I170">
        <v>6340</v>
      </c>
      <c r="J170">
        <v>5978</v>
      </c>
      <c r="K170">
        <v>6483</v>
      </c>
      <c r="L170">
        <v>6560</v>
      </c>
      <c r="M170">
        <v>6750</v>
      </c>
      <c r="N170">
        <v>6756</v>
      </c>
      <c r="O170">
        <v>7092</v>
      </c>
      <c r="P170">
        <v>7599</v>
      </c>
      <c r="Q170">
        <v>7972</v>
      </c>
      <c r="R170">
        <v>8414</v>
      </c>
      <c r="S170">
        <v>8587</v>
      </c>
      <c r="T170">
        <v>9132</v>
      </c>
      <c r="U170">
        <v>9508</v>
      </c>
      <c r="V170">
        <v>11506</v>
      </c>
      <c r="W170">
        <v>12219</v>
      </c>
      <c r="X170">
        <v>12756</v>
      </c>
      <c r="Y170">
        <v>12196</v>
      </c>
      <c r="Z170">
        <v>11132</v>
      </c>
      <c r="AA170">
        <v>10059</v>
      </c>
      <c r="AB170" s="112">
        <v>10828</v>
      </c>
      <c r="AC170">
        <v>9612</v>
      </c>
    </row>
    <row r="171" spans="1:29" ht="12">
      <c r="A171" s="1" t="s">
        <v>371</v>
      </c>
      <c r="B171" s="1" t="s">
        <v>372</v>
      </c>
      <c r="C171" s="107">
        <v>87</v>
      </c>
      <c r="D171" s="84">
        <v>30131</v>
      </c>
      <c r="E171" s="84">
        <v>32447</v>
      </c>
      <c r="F171" s="84">
        <v>36516</v>
      </c>
      <c r="G171" s="84">
        <v>37612</v>
      </c>
      <c r="H171">
        <v>37381</v>
      </c>
      <c r="I171">
        <v>39004</v>
      </c>
      <c r="J171">
        <v>39772</v>
      </c>
      <c r="K171">
        <v>40872</v>
      </c>
      <c r="L171">
        <v>41600</v>
      </c>
      <c r="M171">
        <v>39726</v>
      </c>
      <c r="N171">
        <v>40801</v>
      </c>
      <c r="O171">
        <v>42541</v>
      </c>
      <c r="P171">
        <v>44542</v>
      </c>
      <c r="Q171">
        <v>42639</v>
      </c>
      <c r="R171">
        <v>42401</v>
      </c>
      <c r="S171">
        <v>42903</v>
      </c>
      <c r="T171">
        <v>40527</v>
      </c>
      <c r="U171">
        <v>41240</v>
      </c>
      <c r="V171">
        <v>41150</v>
      </c>
      <c r="W171">
        <v>43163</v>
      </c>
      <c r="X171">
        <v>39710</v>
      </c>
      <c r="Y171">
        <v>38751</v>
      </c>
      <c r="Z171">
        <v>42423</v>
      </c>
      <c r="AA171">
        <v>41070</v>
      </c>
      <c r="AB171">
        <v>42301</v>
      </c>
      <c r="AC171">
        <v>42473</v>
      </c>
    </row>
    <row r="172" spans="1:29" ht="12">
      <c r="A172" s="1" t="s">
        <v>373</v>
      </c>
      <c r="B172" s="1" t="s">
        <v>390</v>
      </c>
      <c r="C172" s="107" t="s">
        <v>54</v>
      </c>
      <c r="D172">
        <v>4794</v>
      </c>
      <c r="E172">
        <v>5042</v>
      </c>
      <c r="F172">
        <v>5635</v>
      </c>
      <c r="G172">
        <v>5760</v>
      </c>
      <c r="H172">
        <v>5819</v>
      </c>
      <c r="I172">
        <v>5336</v>
      </c>
      <c r="J172">
        <v>5333</v>
      </c>
      <c r="K172">
        <v>5493</v>
      </c>
      <c r="L172">
        <v>5240</v>
      </c>
      <c r="M172">
        <v>5077</v>
      </c>
      <c r="N172">
        <v>5066</v>
      </c>
      <c r="O172">
        <v>4727</v>
      </c>
      <c r="P172">
        <v>4729</v>
      </c>
      <c r="Q172">
        <v>4664</v>
      </c>
      <c r="R172">
        <v>4493</v>
      </c>
      <c r="S172">
        <v>4404</v>
      </c>
      <c r="T172">
        <v>4357</v>
      </c>
      <c r="U172">
        <v>4339</v>
      </c>
      <c r="V172">
        <v>4174</v>
      </c>
      <c r="W172">
        <v>4231</v>
      </c>
      <c r="X172">
        <v>4439</v>
      </c>
      <c r="Y172">
        <v>4413</v>
      </c>
      <c r="Z172">
        <v>4292</v>
      </c>
      <c r="AA172">
        <v>4417</v>
      </c>
      <c r="AB172">
        <v>4306</v>
      </c>
      <c r="AC172">
        <v>4684</v>
      </c>
    </row>
    <row r="173" spans="1:29" ht="12">
      <c r="A173" s="1" t="s">
        <v>447</v>
      </c>
      <c r="B173" s="1" t="s">
        <v>448</v>
      </c>
      <c r="C173" s="98" t="s">
        <v>385</v>
      </c>
      <c r="D173">
        <v>3.8</v>
      </c>
      <c r="E173">
        <v>7.2</v>
      </c>
      <c r="F173">
        <v>13.9</v>
      </c>
      <c r="G173">
        <v>23.7</v>
      </c>
      <c r="H173">
        <v>42.3</v>
      </c>
      <c r="I173">
        <v>77.7</v>
      </c>
      <c r="J173">
        <v>157</v>
      </c>
      <c r="K173">
        <v>303</v>
      </c>
      <c r="L173">
        <v>612</v>
      </c>
      <c r="M173">
        <v>1183</v>
      </c>
      <c r="N173">
        <v>2289</v>
      </c>
      <c r="O173">
        <v>4168</v>
      </c>
      <c r="P173">
        <v>6248</v>
      </c>
      <c r="Q173">
        <v>8844</v>
      </c>
      <c r="R173">
        <v>13641</v>
      </c>
      <c r="S173">
        <v>15426</v>
      </c>
      <c r="T173">
        <v>15568</v>
      </c>
      <c r="U173">
        <v>16232</v>
      </c>
      <c r="V173">
        <v>18747</v>
      </c>
      <c r="W173">
        <v>19664</v>
      </c>
      <c r="X173">
        <v>22014</v>
      </c>
      <c r="Y173">
        <v>25033</v>
      </c>
      <c r="Z173">
        <v>26674</v>
      </c>
      <c r="AA173">
        <v>28779</v>
      </c>
      <c r="AB173">
        <v>32524</v>
      </c>
      <c r="AC173">
        <v>36338</v>
      </c>
    </row>
    <row r="174" spans="1:29" ht="12">
      <c r="A174" s="1" t="s">
        <v>449</v>
      </c>
      <c r="B174" s="1" t="s">
        <v>315</v>
      </c>
      <c r="C174" s="107">
        <v>89</v>
      </c>
      <c r="D174">
        <v>19290</v>
      </c>
      <c r="E174">
        <v>20868</v>
      </c>
      <c r="F174">
        <v>22287</v>
      </c>
      <c r="G174">
        <v>24380</v>
      </c>
      <c r="H174">
        <v>22850</v>
      </c>
      <c r="I174">
        <v>22686</v>
      </c>
      <c r="J174">
        <v>22490</v>
      </c>
      <c r="K174">
        <v>21439</v>
      </c>
      <c r="L174">
        <v>22330</v>
      </c>
      <c r="M174">
        <v>21612</v>
      </c>
      <c r="N174">
        <v>22477</v>
      </c>
      <c r="O174">
        <v>22548</v>
      </c>
      <c r="P174">
        <v>23552</v>
      </c>
      <c r="Q174">
        <v>24874</v>
      </c>
      <c r="R174">
        <v>26991</v>
      </c>
      <c r="S174">
        <v>29338</v>
      </c>
      <c r="T174">
        <v>29478</v>
      </c>
      <c r="U174">
        <v>30333</v>
      </c>
      <c r="V174">
        <v>31241</v>
      </c>
      <c r="W174">
        <v>32978</v>
      </c>
      <c r="X174">
        <v>35695</v>
      </c>
      <c r="Y174">
        <v>37177</v>
      </c>
      <c r="Z174">
        <v>37590</v>
      </c>
      <c r="AA174">
        <v>37617</v>
      </c>
      <c r="AB174">
        <v>37031</v>
      </c>
      <c r="AC174">
        <v>37050</v>
      </c>
    </row>
    <row r="175" spans="1:29" ht="15">
      <c r="A175" s="1" t="s">
        <v>450</v>
      </c>
      <c r="B175" s="1" t="s">
        <v>451</v>
      </c>
      <c r="C175" s="107" t="s">
        <v>55</v>
      </c>
      <c r="D175" s="81" t="s">
        <v>404</v>
      </c>
      <c r="E175" s="81" t="s">
        <v>404</v>
      </c>
      <c r="F175" s="81" t="s">
        <v>404</v>
      </c>
      <c r="G175" s="81" t="s">
        <v>404</v>
      </c>
      <c r="H175" t="s">
        <v>473</v>
      </c>
      <c r="I175">
        <v>6.9</v>
      </c>
      <c r="J175">
        <v>301</v>
      </c>
      <c r="K175">
        <v>1542</v>
      </c>
      <c r="L175">
        <v>2680</v>
      </c>
      <c r="M175">
        <v>3851</v>
      </c>
      <c r="N175">
        <v>3442</v>
      </c>
      <c r="O175">
        <v>3890</v>
      </c>
      <c r="P175">
        <v>6184</v>
      </c>
      <c r="Q175">
        <v>5848</v>
      </c>
      <c r="R175">
        <v>6266</v>
      </c>
      <c r="S175">
        <v>7615</v>
      </c>
      <c r="T175">
        <v>8963</v>
      </c>
      <c r="U175">
        <v>12328</v>
      </c>
      <c r="V175">
        <v>15082</v>
      </c>
      <c r="W175">
        <v>20685</v>
      </c>
      <c r="X175">
        <v>25341</v>
      </c>
      <c r="Y175" s="110">
        <v>26077</v>
      </c>
      <c r="Z175" s="110">
        <v>29445</v>
      </c>
      <c r="AA175" s="110">
        <v>31251</v>
      </c>
      <c r="AB175" s="110">
        <v>36816</v>
      </c>
      <c r="AC175" s="84">
        <v>42666</v>
      </c>
    </row>
    <row r="176" spans="1:29" ht="12">
      <c r="A176" s="1" t="s">
        <v>378</v>
      </c>
      <c r="B176" s="1" t="s">
        <v>343</v>
      </c>
      <c r="C176" s="107">
        <v>91</v>
      </c>
      <c r="D176" t="s">
        <v>473</v>
      </c>
      <c r="E176">
        <v>6113</v>
      </c>
      <c r="F176">
        <v>5180</v>
      </c>
      <c r="G176" t="s">
        <v>473</v>
      </c>
      <c r="H176" t="s">
        <v>404</v>
      </c>
      <c r="I176" t="s">
        <v>404</v>
      </c>
      <c r="J176" t="s">
        <v>404</v>
      </c>
      <c r="K176" t="s">
        <v>404</v>
      </c>
      <c r="L176" t="s">
        <v>404</v>
      </c>
      <c r="M176" t="s">
        <v>404</v>
      </c>
      <c r="N176" t="s">
        <v>404</v>
      </c>
      <c r="O176" t="s">
        <v>404</v>
      </c>
      <c r="P176" t="s">
        <v>404</v>
      </c>
      <c r="Q176" t="s">
        <v>404</v>
      </c>
      <c r="R176" t="s">
        <v>404</v>
      </c>
      <c r="S176" t="s">
        <v>404</v>
      </c>
      <c r="T176" t="s">
        <v>404</v>
      </c>
      <c r="U176" t="s">
        <v>404</v>
      </c>
      <c r="V176" t="s">
        <v>404</v>
      </c>
      <c r="W176" t="s">
        <v>404</v>
      </c>
      <c r="X176" t="s">
        <v>404</v>
      </c>
      <c r="Y176" t="s">
        <v>404</v>
      </c>
      <c r="Z176" t="s">
        <v>404</v>
      </c>
      <c r="AA176" t="s">
        <v>404</v>
      </c>
      <c r="AB176" t="s">
        <v>404</v>
      </c>
      <c r="AC176" t="s">
        <v>404</v>
      </c>
    </row>
    <row r="177" spans="1:29" ht="15">
      <c r="A177" s="4" t="s">
        <v>456</v>
      </c>
      <c r="C177" s="98"/>
      <c r="D177"/>
      <c r="E177"/>
      <c r="F177"/>
      <c r="G177"/>
      <c r="H177"/>
      <c r="I177"/>
      <c r="J177"/>
      <c r="K177"/>
      <c r="L177"/>
      <c r="M177"/>
      <c r="N177"/>
      <c r="O177"/>
      <c r="P177"/>
      <c r="Q177"/>
      <c r="R177"/>
      <c r="S177"/>
      <c r="T177"/>
      <c r="U177"/>
      <c r="V177"/>
      <c r="W177"/>
      <c r="X177"/>
      <c r="Y177"/>
      <c r="Z177"/>
      <c r="AA177"/>
      <c r="AB177"/>
      <c r="AC177"/>
    </row>
    <row r="178" spans="1:29" ht="12">
      <c r="A178" s="1" t="s">
        <v>344</v>
      </c>
      <c r="B178" s="1" t="s">
        <v>393</v>
      </c>
      <c r="C178" s="107">
        <v>92</v>
      </c>
      <c r="D178">
        <v>70</v>
      </c>
      <c r="E178">
        <v>74</v>
      </c>
      <c r="F178">
        <v>81.2</v>
      </c>
      <c r="G178">
        <v>89.2</v>
      </c>
      <c r="H178">
        <v>94.6</v>
      </c>
      <c r="I178">
        <v>94.4</v>
      </c>
      <c r="J178">
        <v>96.3</v>
      </c>
      <c r="K178">
        <v>103</v>
      </c>
      <c r="L178">
        <v>109</v>
      </c>
      <c r="M178">
        <v>109</v>
      </c>
      <c r="N178">
        <v>111</v>
      </c>
      <c r="O178">
        <v>123</v>
      </c>
      <c r="P178">
        <v>121</v>
      </c>
      <c r="Q178">
        <v>126</v>
      </c>
      <c r="R178">
        <v>150</v>
      </c>
      <c r="S178">
        <v>175</v>
      </c>
      <c r="T178">
        <v>180</v>
      </c>
      <c r="U178">
        <v>183</v>
      </c>
      <c r="V178">
        <v>203</v>
      </c>
      <c r="W178">
        <v>222</v>
      </c>
      <c r="X178">
        <v>248</v>
      </c>
      <c r="Y178">
        <v>287</v>
      </c>
      <c r="Z178">
        <v>292</v>
      </c>
      <c r="AA178">
        <v>330</v>
      </c>
      <c r="AB178">
        <v>358</v>
      </c>
      <c r="AC178">
        <v>465</v>
      </c>
    </row>
    <row r="179" spans="1:29" ht="12">
      <c r="A179" s="1" t="s">
        <v>345</v>
      </c>
      <c r="B179" s="1" t="s">
        <v>315</v>
      </c>
      <c r="C179" s="98"/>
      <c r="D179" s="84">
        <v>3873</v>
      </c>
      <c r="E179" s="84">
        <v>3926</v>
      </c>
      <c r="F179" s="84">
        <v>5042</v>
      </c>
      <c r="G179" s="84">
        <v>5766</v>
      </c>
      <c r="H179" s="84">
        <v>6624</v>
      </c>
      <c r="I179" s="84">
        <v>6982</v>
      </c>
      <c r="J179" s="84">
        <v>7621</v>
      </c>
      <c r="K179" s="84">
        <v>8267</v>
      </c>
      <c r="L179" s="84">
        <v>7765</v>
      </c>
      <c r="M179" s="84">
        <v>9240</v>
      </c>
      <c r="N179" s="84">
        <v>9638</v>
      </c>
      <c r="O179" s="84">
        <v>10124</v>
      </c>
      <c r="P179" s="84">
        <v>11569</v>
      </c>
      <c r="Q179" s="84">
        <v>12148</v>
      </c>
      <c r="R179">
        <v>13333</v>
      </c>
      <c r="S179">
        <v>14563</v>
      </c>
      <c r="T179">
        <v>14684</v>
      </c>
      <c r="U179">
        <v>15368</v>
      </c>
      <c r="V179">
        <v>16927</v>
      </c>
      <c r="W179">
        <v>18636</v>
      </c>
      <c r="X179">
        <v>20534</v>
      </c>
      <c r="Y179">
        <v>22275</v>
      </c>
      <c r="Z179">
        <v>24114</v>
      </c>
      <c r="AA179">
        <v>25435</v>
      </c>
      <c r="AB179">
        <v>26501</v>
      </c>
      <c r="AC179">
        <v>29238</v>
      </c>
    </row>
    <row r="180" spans="1:29" ht="12">
      <c r="A180" s="1" t="s">
        <v>346</v>
      </c>
      <c r="B180" s="1" t="s">
        <v>170</v>
      </c>
      <c r="C180" s="107" t="s">
        <v>56</v>
      </c>
      <c r="D180">
        <v>539</v>
      </c>
      <c r="E180">
        <v>648</v>
      </c>
      <c r="F180">
        <v>749</v>
      </c>
      <c r="G180">
        <v>849</v>
      </c>
      <c r="H180">
        <v>947</v>
      </c>
      <c r="I180">
        <v>1707</v>
      </c>
      <c r="J180">
        <v>3542</v>
      </c>
      <c r="K180">
        <v>3251</v>
      </c>
      <c r="L180">
        <v>5265</v>
      </c>
      <c r="M180">
        <v>6548</v>
      </c>
      <c r="N180">
        <v>8142</v>
      </c>
      <c r="O180">
        <v>14608</v>
      </c>
      <c r="P180">
        <v>24443</v>
      </c>
      <c r="Q180">
        <v>27847</v>
      </c>
      <c r="R180">
        <v>21665</v>
      </c>
      <c r="S180">
        <v>34955</v>
      </c>
      <c r="T180">
        <v>45960</v>
      </c>
      <c r="U180">
        <v>64655</v>
      </c>
      <c r="V180">
        <v>78378</v>
      </c>
      <c r="W180">
        <v>76465</v>
      </c>
      <c r="X180">
        <v>71728</v>
      </c>
      <c r="Y180">
        <v>78379</v>
      </c>
      <c r="Z180" s="84">
        <v>97186</v>
      </c>
      <c r="AA180" s="84">
        <v>116850</v>
      </c>
      <c r="AB180" s="84">
        <v>129400</v>
      </c>
      <c r="AC180" t="s">
        <v>473</v>
      </c>
    </row>
    <row r="181" spans="1:29" ht="15">
      <c r="A181" s="1" t="s">
        <v>171</v>
      </c>
      <c r="B181" s="1" t="s">
        <v>297</v>
      </c>
      <c r="C181" s="107">
        <v>94</v>
      </c>
      <c r="D181" t="s">
        <v>473</v>
      </c>
      <c r="E181" t="s">
        <v>473</v>
      </c>
      <c r="F181" t="s">
        <v>473</v>
      </c>
      <c r="G181" t="s">
        <v>473</v>
      </c>
      <c r="H181" t="s">
        <v>473</v>
      </c>
      <c r="I181" t="s">
        <v>473</v>
      </c>
      <c r="J181" t="s">
        <v>473</v>
      </c>
      <c r="K181" t="s">
        <v>473</v>
      </c>
      <c r="L181" t="s">
        <v>473</v>
      </c>
      <c r="M181" t="s">
        <v>473</v>
      </c>
      <c r="N181" t="s">
        <v>473</v>
      </c>
      <c r="O181" t="s">
        <v>473</v>
      </c>
      <c r="P181" t="s">
        <v>473</v>
      </c>
      <c r="Q181" t="s">
        <v>473</v>
      </c>
      <c r="R181" t="s">
        <v>473</v>
      </c>
      <c r="S181" t="s">
        <v>473</v>
      </c>
      <c r="T181" s="87">
        <v>892</v>
      </c>
      <c r="U181" s="111">
        <v>1649</v>
      </c>
      <c r="V181" s="111">
        <v>1814</v>
      </c>
      <c r="W181" s="111">
        <v>2437</v>
      </c>
      <c r="X181">
        <v>3428</v>
      </c>
      <c r="Y181">
        <v>3473</v>
      </c>
      <c r="Z181">
        <v>4190</v>
      </c>
      <c r="AA181">
        <v>6908</v>
      </c>
      <c r="AB181">
        <v>7061</v>
      </c>
      <c r="AC181">
        <v>9207</v>
      </c>
    </row>
    <row r="182" spans="1:29" ht="15">
      <c r="A182" s="1" t="s">
        <v>298</v>
      </c>
      <c r="B182" s="1" t="s">
        <v>299</v>
      </c>
      <c r="C182" s="107">
        <v>95</v>
      </c>
      <c r="D182">
        <v>13052</v>
      </c>
      <c r="E182">
        <v>12656</v>
      </c>
      <c r="F182">
        <v>16253</v>
      </c>
      <c r="G182">
        <v>20158</v>
      </c>
      <c r="H182">
        <v>21180</v>
      </c>
      <c r="I182">
        <v>25244</v>
      </c>
      <c r="J182">
        <v>26593</v>
      </c>
      <c r="K182">
        <v>25798</v>
      </c>
      <c r="L182">
        <v>30588</v>
      </c>
      <c r="M182">
        <v>34233</v>
      </c>
      <c r="N182" s="84">
        <v>36131</v>
      </c>
      <c r="O182" s="84">
        <v>38377</v>
      </c>
      <c r="P182" s="84">
        <v>40495</v>
      </c>
      <c r="Q182" s="84">
        <v>43395</v>
      </c>
      <c r="R182" s="84">
        <v>51577</v>
      </c>
      <c r="S182" s="84">
        <v>51989</v>
      </c>
      <c r="T182" s="110">
        <v>49480</v>
      </c>
      <c r="U182" s="110">
        <v>48264</v>
      </c>
      <c r="V182" s="110">
        <v>52518</v>
      </c>
      <c r="W182" s="110">
        <v>52010</v>
      </c>
      <c r="X182" s="110">
        <v>52612</v>
      </c>
      <c r="Y182" s="110">
        <v>55776</v>
      </c>
      <c r="Z182" s="110">
        <v>55236</v>
      </c>
      <c r="AA182" s="110">
        <v>55495</v>
      </c>
      <c r="AB182" s="110">
        <v>58094</v>
      </c>
      <c r="AC182" s="84">
        <v>59224</v>
      </c>
    </row>
    <row r="183" spans="1:29" ht="12">
      <c r="A183" s="1" t="s">
        <v>145</v>
      </c>
      <c r="B183" s="1" t="s">
        <v>393</v>
      </c>
      <c r="C183" s="98"/>
      <c r="D183" s="84">
        <v>220</v>
      </c>
      <c r="E183" s="84">
        <v>220</v>
      </c>
      <c r="F183" s="84">
        <v>214</v>
      </c>
      <c r="G183" s="84">
        <v>295</v>
      </c>
      <c r="H183" s="84">
        <v>250</v>
      </c>
      <c r="I183" s="84">
        <v>271</v>
      </c>
      <c r="J183" s="84">
        <v>285</v>
      </c>
      <c r="K183" s="84">
        <v>210</v>
      </c>
      <c r="L183" s="84">
        <v>296</v>
      </c>
      <c r="M183" s="84">
        <v>315</v>
      </c>
      <c r="N183" s="84">
        <v>352</v>
      </c>
      <c r="O183">
        <v>363</v>
      </c>
      <c r="P183">
        <v>375</v>
      </c>
      <c r="Q183">
        <v>375</v>
      </c>
      <c r="R183">
        <v>370</v>
      </c>
      <c r="S183">
        <v>434</v>
      </c>
      <c r="T183">
        <v>416</v>
      </c>
      <c r="U183">
        <v>428</v>
      </c>
      <c r="V183">
        <v>497</v>
      </c>
      <c r="W183">
        <v>732</v>
      </c>
      <c r="X183">
        <v>952</v>
      </c>
      <c r="Y183">
        <v>997</v>
      </c>
      <c r="Z183">
        <v>971</v>
      </c>
      <c r="AA183">
        <v>984</v>
      </c>
      <c r="AB183">
        <v>885</v>
      </c>
      <c r="AC183">
        <v>849</v>
      </c>
    </row>
    <row r="184" spans="1:29" ht="12">
      <c r="A184" s="1" t="s">
        <v>146</v>
      </c>
      <c r="B184" s="1" t="s">
        <v>393</v>
      </c>
      <c r="C184" s="98"/>
      <c r="D184">
        <v>577</v>
      </c>
      <c r="E184">
        <v>643</v>
      </c>
      <c r="F184">
        <v>4527</v>
      </c>
      <c r="G184">
        <v>2821</v>
      </c>
      <c r="H184">
        <v>883</v>
      </c>
      <c r="I184">
        <v>916</v>
      </c>
      <c r="J184">
        <v>1041</v>
      </c>
      <c r="K184">
        <v>1163</v>
      </c>
      <c r="L184">
        <v>778</v>
      </c>
      <c r="M184">
        <v>711</v>
      </c>
      <c r="N184">
        <v>680</v>
      </c>
      <c r="O184">
        <v>712</v>
      </c>
      <c r="P184">
        <v>707</v>
      </c>
      <c r="Q184">
        <v>784</v>
      </c>
      <c r="R184">
        <v>882</v>
      </c>
      <c r="S184">
        <v>950</v>
      </c>
      <c r="T184">
        <v>1017</v>
      </c>
      <c r="U184">
        <v>1025</v>
      </c>
      <c r="V184">
        <v>1044</v>
      </c>
      <c r="W184">
        <v>1170</v>
      </c>
      <c r="X184">
        <v>1191</v>
      </c>
      <c r="Y184">
        <v>1211</v>
      </c>
      <c r="Z184">
        <v>1243</v>
      </c>
      <c r="AA184">
        <v>1489</v>
      </c>
      <c r="AB184">
        <v>1663</v>
      </c>
      <c r="AC184">
        <v>1652</v>
      </c>
    </row>
    <row r="185" spans="1:29" ht="15">
      <c r="A185" s="1" t="s">
        <v>147</v>
      </c>
      <c r="B185" s="1" t="s">
        <v>148</v>
      </c>
      <c r="C185" s="98"/>
      <c r="D185" s="84">
        <v>16.1</v>
      </c>
      <c r="E185" t="s">
        <v>473</v>
      </c>
      <c r="F185" s="84">
        <v>149</v>
      </c>
      <c r="G185" s="84">
        <v>213</v>
      </c>
      <c r="H185" s="84">
        <v>758</v>
      </c>
      <c r="I185" s="84">
        <v>789</v>
      </c>
      <c r="J185" s="84">
        <v>1071</v>
      </c>
      <c r="K185" s="84">
        <v>1210</v>
      </c>
      <c r="L185" s="84">
        <v>1156</v>
      </c>
      <c r="M185" s="84">
        <v>1044</v>
      </c>
      <c r="N185">
        <v>1052</v>
      </c>
      <c r="O185">
        <v>1251</v>
      </c>
      <c r="P185">
        <v>1402</v>
      </c>
      <c r="Q185">
        <v>1445</v>
      </c>
      <c r="R185">
        <v>1368</v>
      </c>
      <c r="S185">
        <v>1392</v>
      </c>
      <c r="T185">
        <v>1439</v>
      </c>
      <c r="U185" s="110">
        <v>1451</v>
      </c>
      <c r="V185" s="110">
        <v>1521</v>
      </c>
      <c r="W185" s="110">
        <v>1737</v>
      </c>
      <c r="X185">
        <v>1763</v>
      </c>
      <c r="Y185">
        <v>2150</v>
      </c>
      <c r="Z185" s="110">
        <v>2390</v>
      </c>
      <c r="AA185">
        <v>2452</v>
      </c>
      <c r="AB185">
        <v>2649</v>
      </c>
      <c r="AC185" s="84">
        <v>2918</v>
      </c>
    </row>
    <row r="186" spans="1:29" ht="12">
      <c r="A186" s="1" t="s">
        <v>149</v>
      </c>
      <c r="B186" s="1" t="s">
        <v>183</v>
      </c>
      <c r="C186" s="107" t="s">
        <v>57</v>
      </c>
      <c r="D186">
        <v>589</v>
      </c>
      <c r="E186">
        <v>601</v>
      </c>
      <c r="F186">
        <v>742</v>
      </c>
      <c r="G186">
        <v>643</v>
      </c>
      <c r="H186">
        <v>778</v>
      </c>
      <c r="I186">
        <v>738</v>
      </c>
      <c r="J186">
        <v>779</v>
      </c>
      <c r="K186">
        <v>776</v>
      </c>
      <c r="L186">
        <v>737</v>
      </c>
      <c r="M186">
        <v>760</v>
      </c>
      <c r="N186">
        <v>676</v>
      </c>
      <c r="O186">
        <v>687</v>
      </c>
      <c r="P186">
        <v>809</v>
      </c>
      <c r="Q186">
        <v>933</v>
      </c>
      <c r="R186">
        <v>958</v>
      </c>
      <c r="S186">
        <v>1010</v>
      </c>
      <c r="T186">
        <v>1144</v>
      </c>
      <c r="U186">
        <v>1404</v>
      </c>
      <c r="V186">
        <v>1550</v>
      </c>
      <c r="W186">
        <v>1663</v>
      </c>
      <c r="X186">
        <v>1775</v>
      </c>
      <c r="Y186">
        <v>1726</v>
      </c>
      <c r="Z186">
        <v>1882</v>
      </c>
      <c r="AA186">
        <v>2564</v>
      </c>
      <c r="AB186">
        <v>4743</v>
      </c>
      <c r="AC186">
        <v>3555</v>
      </c>
    </row>
    <row r="187" spans="1:29" ht="12">
      <c r="A187" s="1" t="s">
        <v>184</v>
      </c>
      <c r="B187" s="1" t="s">
        <v>365</v>
      </c>
      <c r="C187" s="98"/>
      <c r="D187"/>
      <c r="E187"/>
      <c r="F187" t="s">
        <v>473</v>
      </c>
      <c r="G187" t="s">
        <v>473</v>
      </c>
      <c r="H187" t="s">
        <v>473</v>
      </c>
      <c r="I187" t="s">
        <v>473</v>
      </c>
      <c r="J187" t="s">
        <v>473</v>
      </c>
      <c r="K187" t="s">
        <v>473</v>
      </c>
      <c r="L187" t="s">
        <v>473</v>
      </c>
      <c r="M187" t="s">
        <v>473</v>
      </c>
      <c r="N187" t="s">
        <v>473</v>
      </c>
      <c r="O187" t="s">
        <v>473</v>
      </c>
      <c r="P187" t="s">
        <v>473</v>
      </c>
      <c r="Q187" t="s">
        <v>473</v>
      </c>
      <c r="R187" s="84">
        <v>2770</v>
      </c>
      <c r="S187" s="84">
        <v>2856</v>
      </c>
      <c r="T187">
        <v>2811</v>
      </c>
      <c r="U187">
        <v>3231</v>
      </c>
      <c r="V187">
        <v>3879</v>
      </c>
      <c r="W187">
        <v>5687</v>
      </c>
      <c r="X187">
        <v>8436</v>
      </c>
      <c r="Y187">
        <v>7092</v>
      </c>
      <c r="Z187">
        <v>6831</v>
      </c>
      <c r="AA187" t="s">
        <v>473</v>
      </c>
      <c r="AB187" t="s">
        <v>473</v>
      </c>
      <c r="AC187" t="s">
        <v>473</v>
      </c>
    </row>
    <row r="188" spans="1:29" ht="12">
      <c r="A188" s="1" t="s">
        <v>366</v>
      </c>
      <c r="B188" s="1" t="s">
        <v>225</v>
      </c>
      <c r="C188" s="107" t="s">
        <v>58</v>
      </c>
      <c r="D188" s="48">
        <v>50080</v>
      </c>
      <c r="E188" s="48">
        <v>47812</v>
      </c>
      <c r="F188" s="85">
        <v>61333</v>
      </c>
      <c r="G188" s="85">
        <v>61333</v>
      </c>
      <c r="H188" s="48">
        <v>57601</v>
      </c>
      <c r="I188" s="48">
        <v>61692</v>
      </c>
      <c r="J188" s="48">
        <v>53549</v>
      </c>
      <c r="K188" s="48">
        <v>49501</v>
      </c>
      <c r="L188" s="48">
        <v>50025</v>
      </c>
      <c r="M188" s="48">
        <v>67975</v>
      </c>
      <c r="N188" s="48">
        <v>78231</v>
      </c>
      <c r="O188" s="48">
        <v>68700</v>
      </c>
      <c r="P188" s="48">
        <v>74866</v>
      </c>
      <c r="Q188" s="48">
        <v>78850</v>
      </c>
      <c r="R188" s="48">
        <v>69382</v>
      </c>
      <c r="S188" s="48">
        <v>70303</v>
      </c>
      <c r="T188">
        <v>78414</v>
      </c>
      <c r="U188">
        <v>95146</v>
      </c>
      <c r="V188">
        <v>110779</v>
      </c>
      <c r="W188">
        <v>132922</v>
      </c>
      <c r="X188">
        <v>143336</v>
      </c>
      <c r="Y188">
        <v>154772</v>
      </c>
      <c r="Z188">
        <v>169667</v>
      </c>
      <c r="AA188">
        <v>181991</v>
      </c>
      <c r="AB188">
        <v>211867</v>
      </c>
      <c r="AC188">
        <v>251235</v>
      </c>
    </row>
    <row r="189" spans="1:29" ht="12">
      <c r="A189" s="1" t="s">
        <v>108</v>
      </c>
      <c r="B189" s="1" t="s">
        <v>148</v>
      </c>
      <c r="C189" s="107">
        <v>98</v>
      </c>
      <c r="D189" s="84">
        <v>13.6</v>
      </c>
      <c r="E189" s="84">
        <v>15.5</v>
      </c>
      <c r="F189" s="84">
        <v>17.2</v>
      </c>
      <c r="G189" s="84">
        <v>30.2</v>
      </c>
      <c r="H189" s="84">
        <v>31.1</v>
      </c>
      <c r="I189">
        <v>27.9</v>
      </c>
      <c r="J189">
        <v>36.6</v>
      </c>
      <c r="K189">
        <v>39.7</v>
      </c>
      <c r="L189">
        <v>41.7</v>
      </c>
      <c r="M189">
        <v>43.9</v>
      </c>
      <c r="N189">
        <v>45.9</v>
      </c>
      <c r="O189">
        <v>47.6</v>
      </c>
      <c r="P189">
        <v>49.3</v>
      </c>
      <c r="Q189">
        <v>53.4</v>
      </c>
      <c r="R189">
        <v>55.3</v>
      </c>
      <c r="S189">
        <v>67.1</v>
      </c>
      <c r="T189">
        <v>70.2</v>
      </c>
      <c r="U189">
        <v>75.7</v>
      </c>
      <c r="V189">
        <v>74.9</v>
      </c>
      <c r="W189">
        <v>82.7</v>
      </c>
      <c r="X189">
        <v>86.8</v>
      </c>
      <c r="Y189">
        <v>101</v>
      </c>
      <c r="Z189">
        <v>109</v>
      </c>
      <c r="AA189">
        <v>120</v>
      </c>
      <c r="AB189" t="s">
        <v>473</v>
      </c>
      <c r="AC189" t="s">
        <v>473</v>
      </c>
    </row>
    <row r="190" spans="1:29" ht="15">
      <c r="A190" s="1" t="s">
        <v>109</v>
      </c>
      <c r="B190" s="1" t="s">
        <v>258</v>
      </c>
      <c r="C190" s="107">
        <v>99</v>
      </c>
      <c r="D190" t="s">
        <v>473</v>
      </c>
      <c r="E190" t="s">
        <v>473</v>
      </c>
      <c r="F190" t="s">
        <v>473</v>
      </c>
      <c r="G190" t="s">
        <v>473</v>
      </c>
      <c r="H190" t="s">
        <v>473</v>
      </c>
      <c r="I190" t="s">
        <v>473</v>
      </c>
      <c r="J190" t="s">
        <v>473</v>
      </c>
      <c r="K190" t="s">
        <v>473</v>
      </c>
      <c r="L190" t="s">
        <v>473</v>
      </c>
      <c r="M190" s="84">
        <v>12246</v>
      </c>
      <c r="N190" s="84">
        <v>14728</v>
      </c>
      <c r="O190" s="84">
        <v>15546</v>
      </c>
      <c r="P190" s="84">
        <v>21579</v>
      </c>
      <c r="Q190" s="84">
        <v>21293</v>
      </c>
      <c r="R190" s="84">
        <v>19663</v>
      </c>
      <c r="S190" s="84">
        <v>21428</v>
      </c>
      <c r="T190" s="110">
        <v>25035</v>
      </c>
      <c r="U190" s="110">
        <v>24254</v>
      </c>
      <c r="V190" s="110">
        <v>26315</v>
      </c>
      <c r="W190" s="110">
        <v>31073</v>
      </c>
      <c r="X190" s="110">
        <v>42497</v>
      </c>
      <c r="Y190" s="110">
        <v>50814</v>
      </c>
      <c r="Z190" s="110">
        <v>64286</v>
      </c>
      <c r="AA190" s="110">
        <v>70445</v>
      </c>
      <c r="AB190" s="84">
        <v>69866</v>
      </c>
      <c r="AC190" t="s">
        <v>473</v>
      </c>
    </row>
    <row r="191" spans="1:29" ht="12">
      <c r="A191" s="1" t="s">
        <v>224</v>
      </c>
      <c r="B191" s="1" t="s">
        <v>225</v>
      </c>
      <c r="C191" s="107">
        <v>100</v>
      </c>
      <c r="D191" t="s">
        <v>404</v>
      </c>
      <c r="E191" t="s">
        <v>404</v>
      </c>
      <c r="F191" s="84">
        <v>9.7</v>
      </c>
      <c r="G191" s="84">
        <v>12.3</v>
      </c>
      <c r="H191" s="84">
        <v>15.7</v>
      </c>
      <c r="I191" s="84">
        <v>18.4</v>
      </c>
      <c r="J191">
        <v>28.3</v>
      </c>
      <c r="K191">
        <v>32.9</v>
      </c>
      <c r="L191">
        <v>39.2</v>
      </c>
      <c r="M191">
        <v>51.3</v>
      </c>
      <c r="N191">
        <v>52.2</v>
      </c>
      <c r="O191">
        <v>61.5</v>
      </c>
      <c r="P191">
        <v>76.6</v>
      </c>
      <c r="Q191">
        <v>91.1</v>
      </c>
      <c r="R191">
        <v>130</v>
      </c>
      <c r="S191">
        <v>148</v>
      </c>
      <c r="T191">
        <v>136</v>
      </c>
      <c r="U191">
        <v>156</v>
      </c>
      <c r="V191">
        <v>162</v>
      </c>
      <c r="W191">
        <v>209</v>
      </c>
      <c r="X191">
        <v>239</v>
      </c>
      <c r="Y191" t="s">
        <v>473</v>
      </c>
      <c r="Z191" t="s">
        <v>473</v>
      </c>
      <c r="AA191">
        <v>251</v>
      </c>
      <c r="AB191">
        <v>308</v>
      </c>
      <c r="AC191">
        <v>304</v>
      </c>
    </row>
    <row r="192" spans="1:29" ht="12">
      <c r="A192" s="1" t="s">
        <v>230</v>
      </c>
      <c r="B192" s="1" t="s">
        <v>183</v>
      </c>
      <c r="C192" s="107">
        <v>101</v>
      </c>
      <c r="D192">
        <v>5533</v>
      </c>
      <c r="E192">
        <v>6030</v>
      </c>
      <c r="F192" t="s">
        <v>404</v>
      </c>
      <c r="G192" t="s">
        <v>404</v>
      </c>
      <c r="H192" t="s">
        <v>404</v>
      </c>
      <c r="I192" t="s">
        <v>404</v>
      </c>
      <c r="J192" t="s">
        <v>404</v>
      </c>
      <c r="K192" t="s">
        <v>404</v>
      </c>
      <c r="L192" t="s">
        <v>404</v>
      </c>
      <c r="M192" t="s">
        <v>404</v>
      </c>
      <c r="N192" t="s">
        <v>404</v>
      </c>
      <c r="O192" t="s">
        <v>404</v>
      </c>
      <c r="P192" t="s">
        <v>404</v>
      </c>
      <c r="Q192" t="s">
        <v>404</v>
      </c>
      <c r="R192" t="s">
        <v>404</v>
      </c>
      <c r="S192" t="s">
        <v>404</v>
      </c>
      <c r="T192" t="s">
        <v>404</v>
      </c>
      <c r="U192" t="s">
        <v>404</v>
      </c>
      <c r="V192" t="s">
        <v>404</v>
      </c>
      <c r="W192" t="s">
        <v>404</v>
      </c>
      <c r="X192" t="s">
        <v>404</v>
      </c>
      <c r="Y192" t="s">
        <v>404</v>
      </c>
      <c r="Z192" t="s">
        <v>404</v>
      </c>
      <c r="AA192" t="s">
        <v>404</v>
      </c>
      <c r="AB192" t="s">
        <v>404</v>
      </c>
      <c r="AC192" t="s">
        <v>404</v>
      </c>
    </row>
    <row r="193" spans="1:29" ht="12">
      <c r="A193" s="1" t="s">
        <v>176</v>
      </c>
      <c r="B193" s="1" t="s">
        <v>393</v>
      </c>
      <c r="C193" s="98"/>
      <c r="D193"/>
      <c r="E193"/>
      <c r="F193" t="s">
        <v>404</v>
      </c>
      <c r="G193" t="s">
        <v>404</v>
      </c>
      <c r="H193" t="s">
        <v>404</v>
      </c>
      <c r="I193" t="s">
        <v>404</v>
      </c>
      <c r="J193" t="s">
        <v>404</v>
      </c>
      <c r="K193" t="s">
        <v>404</v>
      </c>
      <c r="L193" t="s">
        <v>404</v>
      </c>
      <c r="M193" t="s">
        <v>404</v>
      </c>
      <c r="N193" t="s">
        <v>404</v>
      </c>
      <c r="O193" t="s">
        <v>404</v>
      </c>
      <c r="P193" t="s">
        <v>404</v>
      </c>
      <c r="Q193" t="s">
        <v>404</v>
      </c>
      <c r="R193" t="s">
        <v>404</v>
      </c>
      <c r="S193" t="s">
        <v>404</v>
      </c>
      <c r="T193" t="s">
        <v>404</v>
      </c>
      <c r="U193" t="s">
        <v>404</v>
      </c>
      <c r="V193" t="s">
        <v>404</v>
      </c>
      <c r="W193" t="s">
        <v>404</v>
      </c>
      <c r="X193" t="s">
        <v>404</v>
      </c>
      <c r="Y193" t="s">
        <v>404</v>
      </c>
      <c r="Z193" t="s">
        <v>404</v>
      </c>
      <c r="AA193" t="s">
        <v>404</v>
      </c>
      <c r="AB193" t="s">
        <v>404</v>
      </c>
      <c r="AC193" t="s">
        <v>404</v>
      </c>
    </row>
    <row r="194" spans="1:22" ht="12">
      <c r="A194" t="s">
        <v>506</v>
      </c>
      <c r="B194" s="9"/>
      <c r="C194" s="38"/>
      <c r="D194" s="38"/>
      <c r="E194" s="38"/>
      <c r="F194" s="38"/>
      <c r="G194" s="38"/>
      <c r="H194" s="38"/>
      <c r="I194" s="38"/>
      <c r="J194" s="38"/>
      <c r="K194" s="38"/>
      <c r="L194" s="38"/>
      <c r="M194" s="38"/>
      <c r="N194" s="38"/>
      <c r="O194" s="38"/>
      <c r="P194" s="38"/>
      <c r="Q194" s="38"/>
      <c r="R194" s="38"/>
      <c r="S194" s="38"/>
      <c r="T194" s="38"/>
      <c r="U194" s="38"/>
      <c r="V194" s="38"/>
    </row>
    <row r="195" spans="1:22" ht="12">
      <c r="A195" t="s">
        <v>507</v>
      </c>
      <c r="B195" s="9"/>
      <c r="C195" s="38"/>
      <c r="D195" s="38"/>
      <c r="E195" s="38"/>
      <c r="F195" s="38"/>
      <c r="G195" s="38"/>
      <c r="H195" s="38"/>
      <c r="I195" s="38"/>
      <c r="J195" s="38"/>
      <c r="K195" s="38"/>
      <c r="L195" s="38"/>
      <c r="M195" s="38"/>
      <c r="N195" s="38"/>
      <c r="O195" s="38"/>
      <c r="P195" s="38"/>
      <c r="Q195" s="38"/>
      <c r="R195" s="38"/>
      <c r="S195" s="38"/>
      <c r="T195" s="38"/>
      <c r="U195" s="38"/>
      <c r="V195" s="38"/>
    </row>
    <row r="196" spans="1:22" ht="12">
      <c r="A196" t="s">
        <v>508</v>
      </c>
      <c r="B196" s="9"/>
      <c r="C196" s="38"/>
      <c r="D196" s="38"/>
      <c r="E196" s="38"/>
      <c r="F196" s="38"/>
      <c r="G196" s="38"/>
      <c r="H196" s="38"/>
      <c r="I196" s="38"/>
      <c r="J196" s="38"/>
      <c r="K196" s="38"/>
      <c r="L196" s="38"/>
      <c r="M196" s="38"/>
      <c r="N196" s="38"/>
      <c r="O196" s="38"/>
      <c r="P196" s="38" t="s">
        <v>461</v>
      </c>
      <c r="Q196" s="38"/>
      <c r="R196" s="38"/>
      <c r="S196" s="38"/>
      <c r="T196" s="38"/>
      <c r="U196" s="38"/>
      <c r="V196" s="38"/>
    </row>
    <row r="197" spans="1:22" ht="12">
      <c r="A197" t="s">
        <v>509</v>
      </c>
      <c r="B197" s="9"/>
      <c r="C197" s="38"/>
      <c r="D197" s="38"/>
      <c r="E197" s="38"/>
      <c r="F197" s="38"/>
      <c r="G197" s="38"/>
      <c r="H197" s="38"/>
      <c r="I197" s="38"/>
      <c r="J197" s="38"/>
      <c r="K197" s="38"/>
      <c r="L197" s="38"/>
      <c r="M197" s="38"/>
      <c r="N197" s="38"/>
      <c r="O197" s="38"/>
      <c r="P197" s="38"/>
      <c r="Q197" s="38"/>
      <c r="R197" s="38"/>
      <c r="S197" s="38"/>
      <c r="T197" s="38"/>
      <c r="U197" s="38"/>
      <c r="V197" s="38"/>
    </row>
    <row r="198" spans="1:22" ht="12">
      <c r="A198" t="s">
        <v>510</v>
      </c>
      <c r="B198" s="9"/>
      <c r="C198" s="38"/>
      <c r="D198" s="38"/>
      <c r="E198" s="38"/>
      <c r="F198" s="38"/>
      <c r="G198" s="38"/>
      <c r="H198" s="38"/>
      <c r="I198" s="38"/>
      <c r="J198" s="38"/>
      <c r="K198" s="38"/>
      <c r="L198" s="38"/>
      <c r="M198" s="39"/>
      <c r="N198" s="39"/>
      <c r="O198" s="39"/>
      <c r="P198" s="39"/>
      <c r="Q198" s="39"/>
      <c r="R198" s="39"/>
      <c r="S198" s="39"/>
      <c r="T198" s="39"/>
      <c r="U198" s="39"/>
      <c r="V198" s="39"/>
    </row>
    <row r="199" spans="3:22" ht="12">
      <c r="C199" s="38"/>
      <c r="D199" s="38"/>
      <c r="E199" s="38"/>
      <c r="F199" s="40"/>
      <c r="G199" s="40"/>
      <c r="H199" s="40"/>
      <c r="I199" s="29"/>
      <c r="J199" s="29"/>
      <c r="K199" s="29"/>
      <c r="L199" s="38"/>
      <c r="M199" s="29"/>
      <c r="N199" s="38"/>
      <c r="O199" s="38"/>
      <c r="P199" s="38"/>
      <c r="Q199" s="38"/>
      <c r="R199" s="38"/>
      <c r="S199" s="38"/>
      <c r="T199" s="38"/>
      <c r="U199" s="38"/>
      <c r="V199" s="38"/>
    </row>
    <row r="200" spans="3:22" ht="12">
      <c r="C200" s="38"/>
      <c r="D200" s="38"/>
      <c r="E200" s="38"/>
      <c r="F200" s="38"/>
      <c r="G200" s="38"/>
      <c r="H200" s="38"/>
      <c r="I200" s="38"/>
      <c r="J200" s="38"/>
      <c r="K200" s="38"/>
      <c r="L200" s="38"/>
      <c r="M200" s="38"/>
      <c r="N200" s="38"/>
      <c r="O200" s="38"/>
      <c r="P200" s="38"/>
      <c r="Q200" s="38"/>
      <c r="R200" s="38"/>
      <c r="S200" s="38"/>
      <c r="T200" s="38"/>
      <c r="U200" s="38"/>
      <c r="V200" s="38"/>
    </row>
    <row r="201" spans="3:22" ht="12">
      <c r="C201" s="38"/>
      <c r="D201" s="38"/>
      <c r="E201" s="38"/>
      <c r="F201" s="38"/>
      <c r="G201" s="38"/>
      <c r="H201" s="38"/>
      <c r="I201" s="38"/>
      <c r="J201" s="38"/>
      <c r="K201" s="38"/>
      <c r="L201" s="38"/>
      <c r="M201" s="38"/>
      <c r="N201" s="38"/>
      <c r="O201" s="38"/>
      <c r="P201" s="38"/>
      <c r="Q201" s="38"/>
      <c r="R201" s="38"/>
      <c r="S201" s="38"/>
      <c r="T201" s="38"/>
      <c r="U201" s="38"/>
      <c r="V201" s="38"/>
    </row>
    <row r="202" spans="3:22" ht="12">
      <c r="C202" s="38"/>
      <c r="D202" s="38"/>
      <c r="E202" s="38"/>
      <c r="F202" s="38"/>
      <c r="G202" s="38"/>
      <c r="H202" s="38"/>
      <c r="I202" s="38"/>
      <c r="J202" s="38"/>
      <c r="K202" s="38"/>
      <c r="L202" s="38"/>
      <c r="M202" s="38"/>
      <c r="N202" s="38"/>
      <c r="O202" s="38"/>
      <c r="P202" s="38"/>
      <c r="Q202" s="38"/>
      <c r="R202" s="38"/>
      <c r="S202" s="38"/>
      <c r="T202" s="38"/>
      <c r="U202" s="38"/>
      <c r="V202" s="38"/>
    </row>
    <row r="203" spans="3:22" ht="12">
      <c r="C203" s="29"/>
      <c r="D203" s="29"/>
      <c r="E203" s="29"/>
      <c r="F203" s="29"/>
      <c r="G203" s="29"/>
      <c r="H203" s="29"/>
      <c r="I203" s="29"/>
      <c r="J203" s="29"/>
      <c r="K203" s="29"/>
      <c r="L203" s="29"/>
      <c r="M203" s="29"/>
      <c r="N203" s="29"/>
      <c r="O203" s="29"/>
      <c r="P203" s="29"/>
      <c r="Q203" s="29"/>
      <c r="R203" s="29"/>
      <c r="S203" s="29"/>
      <c r="T203" s="29"/>
      <c r="U203" s="29"/>
      <c r="V203" s="29"/>
    </row>
    <row r="204" spans="3:22" ht="12">
      <c r="C204" s="38"/>
      <c r="D204" s="38"/>
      <c r="E204" s="38"/>
      <c r="F204" s="38"/>
      <c r="G204" s="38"/>
      <c r="H204" s="38"/>
      <c r="I204" s="38"/>
      <c r="J204" s="38"/>
      <c r="K204" s="38"/>
      <c r="L204" s="38"/>
      <c r="M204" s="38"/>
      <c r="N204" s="38"/>
      <c r="O204" s="38"/>
      <c r="P204" s="38"/>
      <c r="Q204" s="38"/>
      <c r="R204" s="38"/>
      <c r="S204" s="38"/>
      <c r="T204" s="38"/>
      <c r="U204" s="38"/>
      <c r="V204" s="38"/>
    </row>
    <row r="205" spans="3:22" ht="12">
      <c r="C205" s="38"/>
      <c r="D205" s="38"/>
      <c r="E205" s="38"/>
      <c r="F205" s="38"/>
      <c r="G205" s="38"/>
      <c r="H205" s="38"/>
      <c r="I205" s="38"/>
      <c r="J205" s="38"/>
      <c r="K205" s="38"/>
      <c r="L205" s="38"/>
      <c r="M205" s="38"/>
      <c r="N205" s="38"/>
      <c r="O205" s="38"/>
      <c r="P205" s="38"/>
      <c r="Q205" s="38"/>
      <c r="R205" s="38"/>
      <c r="S205" s="38"/>
      <c r="T205" s="38"/>
      <c r="U205" s="38"/>
      <c r="V205" s="38"/>
    </row>
    <row r="206" spans="3:22" ht="12">
      <c r="C206" s="38"/>
      <c r="D206" s="38"/>
      <c r="E206" s="38"/>
      <c r="F206" s="38"/>
      <c r="G206" s="38"/>
      <c r="H206" s="38"/>
      <c r="I206" s="38"/>
      <c r="J206" s="38"/>
      <c r="K206" s="38"/>
      <c r="L206" s="38"/>
      <c r="M206" s="38"/>
      <c r="N206" s="38"/>
      <c r="O206" s="38"/>
      <c r="P206" s="38"/>
      <c r="Q206" s="38"/>
      <c r="R206" s="38"/>
      <c r="S206" s="38"/>
      <c r="T206" s="38"/>
      <c r="U206" s="38"/>
      <c r="V206" s="38"/>
    </row>
    <row r="207" spans="3:22" ht="12">
      <c r="C207" s="38"/>
      <c r="D207" s="38"/>
      <c r="E207" s="38"/>
      <c r="F207" s="38"/>
      <c r="G207" s="38"/>
      <c r="H207" s="29"/>
      <c r="I207" s="29"/>
      <c r="J207" s="29"/>
      <c r="K207" s="29"/>
      <c r="L207" s="29"/>
      <c r="M207" s="29"/>
      <c r="N207" s="29"/>
      <c r="O207" s="29"/>
      <c r="P207" s="29"/>
      <c r="Q207" s="29"/>
      <c r="R207" s="29"/>
      <c r="S207" s="29"/>
      <c r="T207" s="29"/>
      <c r="U207" s="29"/>
      <c r="V207" s="29"/>
    </row>
    <row r="208" spans="3:22" ht="12">
      <c r="C208" s="38"/>
      <c r="D208" s="38"/>
      <c r="E208" s="38"/>
      <c r="F208" s="38"/>
      <c r="G208" s="38"/>
      <c r="H208" s="38"/>
      <c r="I208" s="38"/>
      <c r="J208" s="38"/>
      <c r="K208" s="38"/>
      <c r="L208" s="38"/>
      <c r="M208" s="38"/>
      <c r="N208" s="38"/>
      <c r="O208" s="38"/>
      <c r="P208" s="38"/>
      <c r="Q208" s="38"/>
      <c r="R208" s="38"/>
      <c r="S208" s="38"/>
      <c r="T208" s="38"/>
      <c r="U208" s="38"/>
      <c r="V208" s="38"/>
    </row>
    <row r="209" spans="3:22" ht="12">
      <c r="C209" s="38"/>
      <c r="D209" s="38"/>
      <c r="E209" s="38"/>
      <c r="F209" s="38"/>
      <c r="G209" s="38"/>
      <c r="H209" s="38"/>
      <c r="I209" s="38"/>
      <c r="J209" s="38"/>
      <c r="K209" s="40"/>
      <c r="L209" s="40"/>
      <c r="M209" s="40"/>
      <c r="N209" s="40"/>
      <c r="O209" s="40"/>
      <c r="P209" s="38"/>
      <c r="Q209" s="38"/>
      <c r="R209" s="29"/>
      <c r="S209" s="29"/>
      <c r="T209" s="29"/>
      <c r="U209" s="29"/>
      <c r="V209" s="29"/>
    </row>
    <row r="210" spans="3:22" ht="12">
      <c r="C210" s="29"/>
      <c r="D210" s="29"/>
      <c r="E210" s="29"/>
      <c r="F210" s="29"/>
      <c r="G210" s="29"/>
      <c r="H210" s="29"/>
      <c r="I210" s="29"/>
      <c r="J210" s="38"/>
      <c r="K210" s="29"/>
      <c r="L210" s="29"/>
      <c r="M210" s="38"/>
      <c r="N210" s="38"/>
      <c r="O210" s="38"/>
      <c r="P210" s="38"/>
      <c r="Q210" s="38"/>
      <c r="R210" s="38"/>
      <c r="S210" s="38"/>
      <c r="T210" s="38"/>
      <c r="U210" s="38"/>
      <c r="V210" s="38"/>
    </row>
    <row r="211" spans="3:22" ht="12">
      <c r="C211" s="38"/>
      <c r="D211" s="38"/>
      <c r="E211" s="38"/>
      <c r="F211" s="38"/>
      <c r="G211" s="38"/>
      <c r="H211" s="38"/>
      <c r="I211" s="38"/>
      <c r="J211" s="38"/>
      <c r="K211" s="38"/>
      <c r="L211" s="38"/>
      <c r="M211" s="38"/>
      <c r="N211" s="38"/>
      <c r="O211" s="38"/>
      <c r="P211" s="38"/>
      <c r="Q211" s="38"/>
      <c r="R211" s="38"/>
      <c r="S211" s="38"/>
      <c r="T211" s="38"/>
      <c r="U211" s="38"/>
      <c r="V211" s="38"/>
    </row>
    <row r="212" spans="3:22" ht="12">
      <c r="C212" s="38"/>
      <c r="D212" s="38"/>
      <c r="E212" s="38"/>
      <c r="F212" s="38"/>
      <c r="G212" s="38"/>
      <c r="H212" s="38"/>
      <c r="I212" s="38"/>
      <c r="J212" s="38"/>
      <c r="K212" s="38"/>
      <c r="L212" s="38"/>
      <c r="M212" s="38"/>
      <c r="N212" s="38"/>
      <c r="O212" s="38"/>
      <c r="P212" s="38"/>
      <c r="Q212" s="38"/>
      <c r="R212" s="38"/>
      <c r="S212" s="38"/>
      <c r="T212" s="38"/>
      <c r="U212" s="38"/>
      <c r="V212" s="38"/>
    </row>
    <row r="213" spans="3:22" ht="12">
      <c r="C213" s="38"/>
      <c r="D213" s="38"/>
      <c r="E213" s="38"/>
      <c r="F213" s="38"/>
      <c r="G213" s="38"/>
      <c r="H213" s="38"/>
      <c r="I213" s="38"/>
      <c r="J213" s="38"/>
      <c r="K213" s="38"/>
      <c r="L213" s="38"/>
      <c r="M213" s="38"/>
      <c r="N213" s="38"/>
      <c r="O213" s="38"/>
      <c r="P213" s="38"/>
      <c r="Q213" s="38"/>
      <c r="R213" s="38"/>
      <c r="S213" s="38"/>
      <c r="T213" s="38"/>
      <c r="U213" s="38"/>
      <c r="V213" s="38"/>
    </row>
    <row r="214" spans="3:22" ht="12">
      <c r="C214" s="38"/>
      <c r="D214" s="38"/>
      <c r="E214" s="38"/>
      <c r="F214" s="38"/>
      <c r="G214" s="38"/>
      <c r="H214" s="38"/>
      <c r="I214" s="38"/>
      <c r="J214" s="38"/>
      <c r="K214" s="38"/>
      <c r="L214" s="38"/>
      <c r="M214" s="38"/>
      <c r="N214" s="38"/>
      <c r="O214" s="38"/>
      <c r="P214" s="38"/>
      <c r="Q214" s="38"/>
      <c r="R214" s="38"/>
      <c r="S214" s="38"/>
      <c r="T214" s="38"/>
      <c r="U214" s="38"/>
      <c r="V214" s="38"/>
    </row>
    <row r="215" spans="3:22" ht="12">
      <c r="C215" s="38"/>
      <c r="D215" s="38"/>
      <c r="E215" s="38"/>
      <c r="F215" s="38"/>
      <c r="G215" s="38"/>
      <c r="H215" s="38"/>
      <c r="I215" s="38"/>
      <c r="J215" s="38"/>
      <c r="K215" s="38"/>
      <c r="L215" s="38"/>
      <c r="M215" s="38"/>
      <c r="N215" s="38"/>
      <c r="O215" s="29"/>
      <c r="P215" s="29"/>
      <c r="Q215" s="29"/>
      <c r="R215" s="29"/>
      <c r="S215" s="29"/>
      <c r="T215" s="29"/>
      <c r="U215" s="29"/>
      <c r="V215" s="29"/>
    </row>
    <row r="216" spans="3:22" ht="12">
      <c r="C216" s="29"/>
      <c r="D216" s="29"/>
      <c r="E216" s="29"/>
      <c r="F216" s="29"/>
      <c r="G216" s="29"/>
      <c r="H216" s="29"/>
      <c r="I216" s="29"/>
      <c r="J216" s="29"/>
      <c r="K216" s="29"/>
      <c r="L216" s="29"/>
      <c r="M216" s="29"/>
      <c r="N216" s="29"/>
      <c r="O216" s="29"/>
      <c r="P216" s="29"/>
      <c r="Q216" s="29"/>
      <c r="R216" s="29"/>
      <c r="S216" s="29"/>
      <c r="T216" s="29"/>
      <c r="U216" s="38"/>
      <c r="V216" s="38"/>
    </row>
    <row r="217" spans="3:22" ht="12">
      <c r="C217" s="41"/>
      <c r="D217" s="41"/>
      <c r="E217" s="41"/>
      <c r="F217" s="41"/>
      <c r="G217" s="41"/>
      <c r="H217" s="41"/>
      <c r="I217" s="41"/>
      <c r="J217" s="41"/>
      <c r="K217" s="41"/>
      <c r="L217" s="41"/>
      <c r="M217" s="41"/>
      <c r="N217" s="41"/>
      <c r="O217" s="41"/>
      <c r="P217" s="41"/>
      <c r="Q217" s="41"/>
      <c r="R217" s="41"/>
      <c r="S217" s="41"/>
      <c r="T217" s="41"/>
      <c r="U217" s="41"/>
      <c r="V217" s="38"/>
    </row>
    <row r="218" spans="3:22" ht="12">
      <c r="C218" s="38"/>
      <c r="D218" s="38"/>
      <c r="E218" s="38"/>
      <c r="F218" s="29"/>
      <c r="G218" s="29"/>
      <c r="H218" s="29"/>
      <c r="I218" s="29"/>
      <c r="J218" s="29"/>
      <c r="K218" s="29"/>
      <c r="L218" s="29"/>
      <c r="M218" s="29"/>
      <c r="N218" s="29"/>
      <c r="O218" s="29"/>
      <c r="P218" s="38"/>
      <c r="Q218" s="38"/>
      <c r="R218" s="38"/>
      <c r="S218" s="38"/>
      <c r="T218" s="38"/>
      <c r="U218" s="38"/>
      <c r="V218" s="38"/>
    </row>
    <row r="219" spans="3:22" ht="12">
      <c r="C219" s="38"/>
      <c r="D219" s="38"/>
      <c r="E219" s="38"/>
      <c r="F219" s="38"/>
      <c r="G219" s="38"/>
      <c r="H219" s="38"/>
      <c r="I219" s="38"/>
      <c r="J219" s="38"/>
      <c r="K219" s="38"/>
      <c r="L219" s="38"/>
      <c r="M219" s="38"/>
      <c r="N219" s="38"/>
      <c r="O219" s="38"/>
      <c r="P219" s="38"/>
      <c r="Q219" s="38"/>
      <c r="R219" s="38"/>
      <c r="S219" s="38"/>
      <c r="T219" s="38"/>
      <c r="U219" s="38"/>
      <c r="V219" s="38"/>
    </row>
    <row r="220" spans="3:22" ht="12">
      <c r="C220" s="38"/>
      <c r="D220" s="38"/>
      <c r="E220" s="38"/>
      <c r="F220" s="38"/>
      <c r="G220" s="38"/>
      <c r="H220" s="38"/>
      <c r="I220" s="38"/>
      <c r="J220" s="38"/>
      <c r="K220" s="38"/>
      <c r="L220" s="38"/>
      <c r="M220" s="38"/>
      <c r="N220" s="38"/>
      <c r="O220" s="38"/>
      <c r="P220" s="38"/>
      <c r="Q220" s="38"/>
      <c r="R220" s="38"/>
      <c r="S220" s="38"/>
      <c r="T220" s="38"/>
      <c r="U220" s="38"/>
      <c r="V220" s="38"/>
    </row>
    <row r="221" spans="3:22" ht="12">
      <c r="C221" s="29"/>
      <c r="D221" s="29"/>
      <c r="E221" s="29"/>
      <c r="F221" s="29"/>
      <c r="G221" s="29"/>
      <c r="H221" s="29"/>
      <c r="I221" s="29"/>
      <c r="J221" s="38"/>
      <c r="K221" s="38"/>
      <c r="L221" s="38"/>
      <c r="M221" s="38"/>
      <c r="N221" s="38"/>
      <c r="O221" s="38"/>
      <c r="P221" s="38"/>
      <c r="Q221" s="38"/>
      <c r="R221" s="38"/>
      <c r="S221" s="38"/>
      <c r="T221" s="38"/>
      <c r="U221" s="38"/>
      <c r="V221" s="38"/>
    </row>
    <row r="222" spans="3:22" ht="12">
      <c r="C222" s="29"/>
      <c r="D222" s="29"/>
      <c r="E222" s="38"/>
      <c r="F222" s="29"/>
      <c r="G222" s="29"/>
      <c r="H222" s="29"/>
      <c r="I222" s="29"/>
      <c r="J222" s="38"/>
      <c r="K222" s="38"/>
      <c r="L222" s="38"/>
      <c r="M222" s="38"/>
      <c r="N222" s="38"/>
      <c r="O222" s="38"/>
      <c r="P222" s="38"/>
      <c r="Q222" s="38"/>
      <c r="R222" s="38"/>
      <c r="S222" s="38"/>
      <c r="T222" s="38"/>
      <c r="U222" s="38"/>
      <c r="V222" s="38"/>
    </row>
    <row r="223" spans="3:22" ht="12">
      <c r="C223" s="29"/>
      <c r="D223" s="29"/>
      <c r="E223" s="29"/>
      <c r="F223" s="29"/>
      <c r="G223" s="29"/>
      <c r="H223" s="29"/>
      <c r="I223" s="29"/>
      <c r="J223" s="29"/>
      <c r="K223" s="29"/>
      <c r="L223" s="29"/>
      <c r="M223" s="29"/>
      <c r="N223" s="29"/>
      <c r="O223" s="29"/>
      <c r="P223" s="29"/>
      <c r="Q223" s="29"/>
      <c r="R223" s="29"/>
      <c r="S223" s="38"/>
      <c r="T223" s="38"/>
      <c r="U223" s="38"/>
      <c r="V223" s="38"/>
    </row>
    <row r="224" spans="3:22" ht="12">
      <c r="C224" s="29"/>
      <c r="D224" s="29"/>
      <c r="E224" s="29"/>
      <c r="F224" s="29"/>
      <c r="G224" s="29"/>
      <c r="H224" s="38"/>
      <c r="I224" s="38"/>
      <c r="J224" s="38"/>
      <c r="K224" s="38"/>
      <c r="L224" s="38"/>
      <c r="M224" s="38"/>
      <c r="N224" s="38"/>
      <c r="O224" s="38"/>
      <c r="P224" s="38"/>
      <c r="Q224" s="38"/>
      <c r="R224" s="38"/>
      <c r="S224" s="38"/>
      <c r="T224" s="38"/>
      <c r="U224" s="38"/>
      <c r="V224" s="38"/>
    </row>
    <row r="225" spans="3:22" ht="12">
      <c r="C225" s="29"/>
      <c r="D225" s="29"/>
      <c r="E225" s="38"/>
      <c r="F225" s="38"/>
      <c r="G225" s="38"/>
      <c r="H225" s="29"/>
      <c r="I225" s="29"/>
      <c r="J225" s="29"/>
      <c r="K225" s="29"/>
      <c r="L225" s="29"/>
      <c r="M225" s="29"/>
      <c r="N225" s="29"/>
      <c r="O225" s="29"/>
      <c r="P225" s="29"/>
      <c r="Q225" s="29"/>
      <c r="R225" s="29"/>
      <c r="S225" s="29"/>
      <c r="T225" s="29"/>
      <c r="U225" s="29"/>
      <c r="V225" s="29"/>
    </row>
    <row r="226" spans="3:22" ht="12">
      <c r="C226" s="29"/>
      <c r="D226" s="29"/>
      <c r="E226" s="29"/>
      <c r="F226" s="29"/>
      <c r="G226" s="29"/>
      <c r="H226" s="29"/>
      <c r="I226" s="29"/>
      <c r="J226" s="29"/>
      <c r="K226" s="29"/>
      <c r="L226" s="29"/>
      <c r="M226" s="29"/>
      <c r="N226" s="29"/>
      <c r="O226" s="29"/>
      <c r="P226" s="29"/>
      <c r="Q226" s="29"/>
      <c r="R226" s="29"/>
      <c r="S226" s="29"/>
      <c r="T226" s="29"/>
      <c r="U226" s="29"/>
      <c r="V226" s="38"/>
    </row>
    <row r="227" spans="3:22" ht="12">
      <c r="C227" s="29"/>
      <c r="D227" s="29"/>
      <c r="E227" s="38"/>
      <c r="F227" s="38"/>
      <c r="G227" s="38"/>
      <c r="H227" s="38"/>
      <c r="I227" s="38"/>
      <c r="J227" s="38"/>
      <c r="K227" s="38"/>
      <c r="L227" s="38"/>
      <c r="M227" s="38"/>
      <c r="N227" s="38"/>
      <c r="O227" s="38"/>
      <c r="P227" s="38"/>
      <c r="Q227" s="38"/>
      <c r="R227" s="38"/>
      <c r="S227" s="38"/>
      <c r="T227" s="38"/>
      <c r="U227" s="38"/>
      <c r="V227" s="38"/>
    </row>
    <row r="228" spans="3:22" ht="12">
      <c r="C228" s="29"/>
      <c r="D228" s="29"/>
      <c r="E228" s="29"/>
      <c r="F228" s="38"/>
      <c r="G228" s="38"/>
      <c r="H228" s="38"/>
      <c r="I228" s="38"/>
      <c r="J228" s="38"/>
      <c r="K228" s="38"/>
      <c r="L228" s="38"/>
      <c r="M228" s="38"/>
      <c r="N228" s="38"/>
      <c r="O228" s="38"/>
      <c r="P228" s="38"/>
      <c r="Q228" s="38"/>
      <c r="R228" s="38"/>
      <c r="S228" s="38"/>
      <c r="T228" s="38"/>
      <c r="U228" s="38"/>
      <c r="V228" s="38"/>
    </row>
    <row r="229" spans="3:22" ht="12">
      <c r="C229" s="38"/>
      <c r="D229" s="38"/>
      <c r="E229" s="38"/>
      <c r="F229" s="38"/>
      <c r="G229" s="38"/>
      <c r="H229" s="38"/>
      <c r="I229" s="38"/>
      <c r="J229" s="38"/>
      <c r="K229" s="38"/>
      <c r="L229" s="38"/>
      <c r="M229" s="38"/>
      <c r="N229" s="38"/>
      <c r="O229" s="38"/>
      <c r="P229" s="38"/>
      <c r="Q229" s="38"/>
      <c r="R229" s="38"/>
      <c r="S229" s="38"/>
      <c r="T229" s="38"/>
      <c r="U229" s="38"/>
      <c r="V229" s="38"/>
    </row>
    <row r="230" spans="3:22" ht="12">
      <c r="C230" s="38"/>
      <c r="D230" s="38"/>
      <c r="E230" s="38"/>
      <c r="F230" s="38"/>
      <c r="G230" s="38"/>
      <c r="H230" s="38"/>
      <c r="I230" s="29"/>
      <c r="J230" s="29"/>
      <c r="K230" s="29"/>
      <c r="L230" s="29"/>
      <c r="M230" s="29"/>
      <c r="N230" s="29"/>
      <c r="O230" s="29"/>
      <c r="P230" s="29"/>
      <c r="Q230" s="29"/>
      <c r="R230" s="29"/>
      <c r="S230" s="29"/>
      <c r="T230" s="29"/>
      <c r="U230" s="38"/>
      <c r="V230" s="38"/>
    </row>
    <row r="231" spans="3:22" ht="12">
      <c r="C231" s="38"/>
      <c r="D231" s="38"/>
      <c r="E231" s="38"/>
      <c r="F231" s="38"/>
      <c r="G231" s="38"/>
      <c r="H231" s="38"/>
      <c r="I231" s="38"/>
      <c r="J231" s="38"/>
      <c r="K231" s="38"/>
      <c r="L231" s="38"/>
      <c r="M231" s="38"/>
      <c r="N231" s="38"/>
      <c r="O231" s="38"/>
      <c r="P231" s="38"/>
      <c r="Q231" s="38"/>
      <c r="R231" s="38"/>
      <c r="S231" s="38"/>
      <c r="T231" s="38"/>
      <c r="U231" s="38"/>
      <c r="V231" s="38"/>
    </row>
    <row r="232" spans="3:22" ht="12">
      <c r="C232" s="29"/>
      <c r="D232" s="29"/>
      <c r="E232" s="29"/>
      <c r="F232" s="29"/>
      <c r="G232" s="29"/>
      <c r="H232" s="29"/>
      <c r="I232" s="29"/>
      <c r="J232" s="29"/>
      <c r="K232" s="29"/>
      <c r="L232" s="29"/>
      <c r="M232" s="29"/>
      <c r="N232" s="29"/>
      <c r="O232" s="29"/>
      <c r="P232" s="29"/>
      <c r="Q232" s="29"/>
      <c r="R232" s="29"/>
      <c r="S232" s="29"/>
      <c r="T232" s="29"/>
      <c r="U232" s="29"/>
      <c r="V232" s="29"/>
    </row>
    <row r="233" spans="3:22" ht="12">
      <c r="C233" s="38"/>
      <c r="D233" s="38"/>
      <c r="E233" s="38"/>
      <c r="F233" s="38"/>
      <c r="G233" s="38"/>
      <c r="H233" s="38"/>
      <c r="I233" s="38"/>
      <c r="J233" s="38"/>
      <c r="K233" s="38"/>
      <c r="L233" s="38"/>
      <c r="M233" s="38"/>
      <c r="N233" s="38"/>
      <c r="O233" s="38"/>
      <c r="P233" s="38"/>
      <c r="Q233" s="38"/>
      <c r="R233" s="38"/>
      <c r="S233" s="38"/>
      <c r="T233" s="38"/>
      <c r="U233" s="38"/>
      <c r="V233" s="38"/>
    </row>
    <row r="234" spans="3:22" ht="12">
      <c r="C234" s="29"/>
      <c r="D234" s="29"/>
      <c r="E234" s="29"/>
      <c r="F234" s="29"/>
      <c r="G234" s="38"/>
      <c r="H234" s="29"/>
      <c r="I234" s="29"/>
      <c r="J234" s="29"/>
      <c r="K234" s="29"/>
      <c r="L234" s="29"/>
      <c r="M234" s="29"/>
      <c r="N234" s="29"/>
      <c r="O234" s="29"/>
      <c r="P234" s="29"/>
      <c r="Q234" s="29"/>
      <c r="R234" s="29"/>
      <c r="S234" s="29"/>
      <c r="T234" s="29"/>
      <c r="U234" s="29"/>
      <c r="V234" s="29"/>
    </row>
    <row r="235" spans="3:22" ht="12">
      <c r="C235" s="38"/>
      <c r="D235" s="38"/>
      <c r="E235" s="38"/>
      <c r="F235" s="38"/>
      <c r="G235" s="38"/>
      <c r="H235" s="38"/>
      <c r="I235" s="38"/>
      <c r="J235" s="38"/>
      <c r="K235" s="38"/>
      <c r="L235" s="38"/>
      <c r="M235" s="38"/>
      <c r="N235" s="38"/>
      <c r="O235" s="38"/>
      <c r="P235" s="38"/>
      <c r="Q235" s="38"/>
      <c r="R235" s="38"/>
      <c r="S235" s="38"/>
      <c r="T235" s="38"/>
      <c r="U235" s="38"/>
      <c r="V235" s="38"/>
    </row>
    <row r="236" spans="3:22" ht="12">
      <c r="C236" s="38"/>
      <c r="D236" s="38"/>
      <c r="E236" s="38"/>
      <c r="F236" s="38"/>
      <c r="G236" s="38"/>
      <c r="H236" s="38"/>
      <c r="I236" s="38"/>
      <c r="J236" s="38"/>
      <c r="K236" s="38"/>
      <c r="L236" s="38"/>
      <c r="M236" s="38"/>
      <c r="N236" s="38"/>
      <c r="O236" s="38"/>
      <c r="P236" s="38"/>
      <c r="Q236" s="38"/>
      <c r="R236" s="38"/>
      <c r="S236" s="38"/>
      <c r="T236" s="38"/>
      <c r="U236" s="38"/>
      <c r="V236" s="38"/>
    </row>
    <row r="237" spans="3:22" ht="12">
      <c r="C237" s="38"/>
      <c r="D237" s="38"/>
      <c r="E237" s="38"/>
      <c r="F237" s="38"/>
      <c r="G237" s="38"/>
      <c r="H237" s="38"/>
      <c r="I237" s="38"/>
      <c r="J237" s="38"/>
      <c r="K237" s="38"/>
      <c r="L237" s="38"/>
      <c r="M237" s="38"/>
      <c r="N237" s="38"/>
      <c r="O237" s="38"/>
      <c r="P237" s="38"/>
      <c r="Q237" s="38"/>
      <c r="R237" s="38"/>
      <c r="S237" s="38"/>
      <c r="T237" s="38"/>
      <c r="U237" s="38"/>
      <c r="V237" s="38"/>
    </row>
    <row r="238" spans="3:22" ht="12">
      <c r="C238" s="29"/>
      <c r="D238" s="29"/>
      <c r="E238" s="29"/>
      <c r="F238" s="29"/>
      <c r="G238" s="29"/>
      <c r="H238" s="29"/>
      <c r="I238" s="29"/>
      <c r="J238" s="38"/>
      <c r="K238" s="38"/>
      <c r="L238" s="38"/>
      <c r="M238" s="38"/>
      <c r="N238" s="38"/>
      <c r="O238" s="38"/>
      <c r="P238" s="38"/>
      <c r="Q238" s="38"/>
      <c r="R238" s="38"/>
      <c r="S238" s="38"/>
      <c r="T238" s="38"/>
      <c r="U238" s="38"/>
      <c r="V238" s="38"/>
    </row>
    <row r="239" spans="3:22" ht="12">
      <c r="C239" s="29"/>
      <c r="D239" s="29"/>
      <c r="E239" s="29"/>
      <c r="F239" s="29"/>
      <c r="G239" s="29"/>
      <c r="H239" s="29"/>
      <c r="I239" s="38"/>
      <c r="J239" s="38"/>
      <c r="K239" s="38"/>
      <c r="L239" s="38"/>
      <c r="M239" s="38"/>
      <c r="N239" s="38"/>
      <c r="O239" s="38"/>
      <c r="P239" s="38"/>
      <c r="Q239" s="38"/>
      <c r="R239" s="38"/>
      <c r="S239" s="38"/>
      <c r="T239" s="38"/>
      <c r="U239" s="38"/>
      <c r="V239" s="38"/>
    </row>
    <row r="240" spans="3:22" ht="12">
      <c r="C240" s="38"/>
      <c r="D240" s="42"/>
      <c r="E240" s="42"/>
      <c r="F240" s="42"/>
      <c r="G240" s="42"/>
      <c r="H240" s="42"/>
      <c r="I240" s="42"/>
      <c r="J240" s="42"/>
      <c r="K240" s="42"/>
      <c r="L240" s="42"/>
      <c r="M240" s="42"/>
      <c r="N240" s="42"/>
      <c r="O240" s="38"/>
      <c r="P240" s="38"/>
      <c r="Q240" s="38"/>
      <c r="R240" s="38"/>
      <c r="S240" s="38"/>
      <c r="T240" s="38"/>
      <c r="U240" s="38"/>
      <c r="V240" s="38"/>
    </row>
    <row r="241" spans="3:22" ht="12">
      <c r="C241" s="38"/>
      <c r="D241" s="38"/>
      <c r="E241" s="38"/>
      <c r="F241" s="38"/>
      <c r="G241" s="38"/>
      <c r="H241" s="38"/>
      <c r="I241" s="38"/>
      <c r="J241" s="38"/>
      <c r="K241" s="38"/>
      <c r="L241" s="38"/>
      <c r="M241" s="38"/>
      <c r="N241" s="38"/>
      <c r="O241" s="38"/>
      <c r="P241" s="38"/>
      <c r="Q241" s="38"/>
      <c r="R241" s="38"/>
      <c r="S241" s="38"/>
      <c r="T241" s="38"/>
      <c r="U241" s="38"/>
      <c r="V241" s="38"/>
    </row>
    <row r="242" spans="3:22" ht="12">
      <c r="C242" s="29"/>
      <c r="D242" s="29"/>
      <c r="E242" s="29"/>
      <c r="F242" s="29"/>
      <c r="G242" s="29"/>
      <c r="H242" s="29"/>
      <c r="I242" s="38"/>
      <c r="J242" s="38"/>
      <c r="K242" s="38"/>
      <c r="L242" s="38"/>
      <c r="M242" s="38"/>
      <c r="N242" s="38"/>
      <c r="O242" s="38"/>
      <c r="P242" s="38"/>
      <c r="Q242" s="38"/>
      <c r="R242" s="38"/>
      <c r="S242" s="38"/>
      <c r="T242" s="38"/>
      <c r="U242" s="38"/>
      <c r="V242" s="38"/>
    </row>
    <row r="243" spans="3:22" ht="12">
      <c r="C243" s="29"/>
      <c r="D243" s="29"/>
      <c r="E243" s="29"/>
      <c r="F243" s="29"/>
      <c r="G243" s="29"/>
      <c r="H243" s="29"/>
      <c r="I243" s="29"/>
      <c r="J243" s="29"/>
      <c r="K243" s="29"/>
      <c r="L243" s="29"/>
      <c r="M243" s="38"/>
      <c r="N243" s="38"/>
      <c r="O243" s="38"/>
      <c r="P243" s="38"/>
      <c r="Q243" s="38"/>
      <c r="R243" s="38"/>
      <c r="S243" s="38"/>
      <c r="T243" s="38"/>
      <c r="U243" s="38"/>
      <c r="V243" s="38"/>
    </row>
    <row r="244" spans="3:22" ht="12">
      <c r="C244" s="29"/>
      <c r="D244" s="29"/>
      <c r="E244" s="29"/>
      <c r="F244" s="29"/>
      <c r="G244" s="29"/>
      <c r="H244" s="29"/>
      <c r="I244" s="29"/>
      <c r="J244" s="29"/>
      <c r="K244" s="29"/>
      <c r="L244" s="29"/>
      <c r="M244" s="29"/>
      <c r="N244" s="29"/>
      <c r="O244" s="29"/>
      <c r="P244" s="29"/>
      <c r="Q244" s="29"/>
      <c r="R244" s="29"/>
      <c r="S244" s="38"/>
      <c r="T244" s="38"/>
      <c r="U244" s="38"/>
      <c r="V244" s="38"/>
    </row>
    <row r="245" spans="1:22" ht="15">
      <c r="A245" s="4"/>
      <c r="C245" s="38"/>
      <c r="D245" s="38"/>
      <c r="E245" s="38"/>
      <c r="F245" s="38"/>
      <c r="G245" s="38"/>
      <c r="H245" s="38"/>
      <c r="I245" s="38"/>
      <c r="J245" s="38"/>
      <c r="K245" s="38"/>
      <c r="L245" s="38"/>
      <c r="M245" s="39"/>
      <c r="N245" s="39"/>
      <c r="O245" s="39"/>
      <c r="P245" s="39"/>
      <c r="Q245" s="39"/>
      <c r="R245" s="39"/>
      <c r="S245" s="39"/>
      <c r="T245" s="39"/>
      <c r="U245" s="39"/>
      <c r="V245" s="39"/>
    </row>
    <row r="246" spans="1:22" ht="12">
      <c r="A246" s="3"/>
      <c r="C246" s="38"/>
      <c r="D246" s="38"/>
      <c r="E246" s="38"/>
      <c r="F246" s="38"/>
      <c r="G246" s="38"/>
      <c r="H246" s="38"/>
      <c r="I246" s="38"/>
      <c r="J246" s="38"/>
      <c r="K246" s="38"/>
      <c r="L246" s="38"/>
      <c r="M246" s="39"/>
      <c r="N246" s="39"/>
      <c r="O246" s="39"/>
      <c r="P246" s="39"/>
      <c r="Q246" s="39"/>
      <c r="R246" s="39"/>
      <c r="S246" s="39"/>
      <c r="T246" s="39"/>
      <c r="U246" s="39"/>
      <c r="V246" s="39"/>
    </row>
    <row r="247" spans="3:22" ht="12">
      <c r="C247" s="29"/>
      <c r="D247" s="29"/>
      <c r="E247" s="29"/>
      <c r="F247" s="29"/>
      <c r="G247" s="29"/>
      <c r="H247" s="29"/>
      <c r="I247" s="29"/>
      <c r="J247" s="29"/>
      <c r="K247" s="29"/>
      <c r="L247" s="29"/>
      <c r="M247" s="29"/>
      <c r="N247" s="29"/>
      <c r="O247" s="29"/>
      <c r="P247" s="29"/>
      <c r="Q247" s="29"/>
      <c r="R247" s="29"/>
      <c r="S247" s="29"/>
      <c r="T247" s="29"/>
      <c r="U247" s="29"/>
      <c r="V247" s="29"/>
    </row>
    <row r="248" spans="3:22" ht="12">
      <c r="C248" s="29"/>
      <c r="D248" s="29"/>
      <c r="E248" s="29"/>
      <c r="F248" s="29"/>
      <c r="G248" s="29"/>
      <c r="H248" s="29"/>
      <c r="I248" s="29"/>
      <c r="J248" s="29"/>
      <c r="K248" s="29"/>
      <c r="L248" s="29"/>
      <c r="M248" s="29"/>
      <c r="N248" s="29"/>
      <c r="O248" s="29"/>
      <c r="P248" s="29"/>
      <c r="Q248" s="29"/>
      <c r="R248" s="29"/>
      <c r="S248" s="29"/>
      <c r="T248" s="29"/>
      <c r="U248" s="29"/>
      <c r="V248" s="29"/>
    </row>
    <row r="249" spans="3:22" ht="12">
      <c r="C249" s="38"/>
      <c r="D249" s="38"/>
      <c r="E249" s="38"/>
      <c r="F249" s="38"/>
      <c r="G249" s="38"/>
      <c r="H249" s="38"/>
      <c r="I249" s="38"/>
      <c r="J249" s="38"/>
      <c r="K249" s="38"/>
      <c r="L249" s="38"/>
      <c r="M249" s="38"/>
      <c r="N249" s="38"/>
      <c r="O249" s="38"/>
      <c r="P249" s="38"/>
      <c r="Q249" s="38"/>
      <c r="R249" s="38"/>
      <c r="S249" s="38"/>
      <c r="T249" s="38"/>
      <c r="U249" s="38"/>
      <c r="V249" s="38"/>
    </row>
    <row r="250" spans="3:22" ht="12">
      <c r="C250" s="38"/>
      <c r="D250" s="38"/>
      <c r="E250" s="38"/>
      <c r="F250" s="38"/>
      <c r="G250" s="38"/>
      <c r="H250" s="38"/>
      <c r="I250" s="38"/>
      <c r="J250" s="38"/>
      <c r="K250" s="38"/>
      <c r="L250" s="38"/>
      <c r="M250" s="38"/>
      <c r="N250" s="38"/>
      <c r="O250" s="38"/>
      <c r="P250" s="38"/>
      <c r="Q250" s="38"/>
      <c r="R250" s="38"/>
      <c r="S250" s="38"/>
      <c r="T250" s="38"/>
      <c r="U250" s="38"/>
      <c r="V250" s="38"/>
    </row>
    <row r="251" spans="3:22" ht="12">
      <c r="C251" s="38"/>
      <c r="D251" s="38"/>
      <c r="E251" s="38"/>
      <c r="F251" s="38"/>
      <c r="G251" s="38"/>
      <c r="H251" s="38"/>
      <c r="I251" s="38"/>
      <c r="J251" s="38"/>
      <c r="K251" s="38"/>
      <c r="L251" s="38"/>
      <c r="M251" s="38"/>
      <c r="N251" s="38"/>
      <c r="O251" s="38"/>
      <c r="P251" s="38"/>
      <c r="Q251" s="38"/>
      <c r="R251" s="38"/>
      <c r="S251" s="38"/>
      <c r="T251" s="38"/>
      <c r="U251" s="38"/>
      <c r="V251" s="38"/>
    </row>
    <row r="252" spans="3:22" ht="12">
      <c r="C252" s="38"/>
      <c r="D252" s="38"/>
      <c r="E252" s="38"/>
      <c r="F252" s="38"/>
      <c r="G252" s="38"/>
      <c r="H252" s="38"/>
      <c r="I252" s="38"/>
      <c r="J252" s="38"/>
      <c r="K252" s="38"/>
      <c r="L252" s="38"/>
      <c r="M252" s="38"/>
      <c r="N252" s="38"/>
      <c r="O252" s="38"/>
      <c r="P252" s="38"/>
      <c r="Q252" s="38"/>
      <c r="R252" s="38"/>
      <c r="S252" s="38"/>
      <c r="T252" s="38"/>
      <c r="U252" s="38"/>
      <c r="V252" s="38"/>
    </row>
    <row r="253" spans="3:22" ht="12">
      <c r="C253" s="38"/>
      <c r="D253" s="38"/>
      <c r="E253" s="38"/>
      <c r="F253" s="38"/>
      <c r="G253" s="38"/>
      <c r="H253" s="38"/>
      <c r="I253" s="38"/>
      <c r="J253" s="38"/>
      <c r="K253" s="38"/>
      <c r="L253" s="38"/>
      <c r="M253" s="38"/>
      <c r="N253" s="38"/>
      <c r="O253" s="38"/>
      <c r="P253" s="38"/>
      <c r="Q253" s="38"/>
      <c r="R253" s="38"/>
      <c r="S253" s="38"/>
      <c r="T253" s="38"/>
      <c r="U253" s="38"/>
      <c r="V253" s="38"/>
    </row>
    <row r="254" spans="1:22" ht="12">
      <c r="A254" s="3"/>
      <c r="C254" s="38"/>
      <c r="D254" s="38"/>
      <c r="E254" s="38"/>
      <c r="F254" s="38"/>
      <c r="G254" s="38"/>
      <c r="H254" s="38"/>
      <c r="I254" s="38"/>
      <c r="J254" s="38"/>
      <c r="K254" s="38"/>
      <c r="L254" s="38"/>
      <c r="M254" s="39"/>
      <c r="N254" s="39"/>
      <c r="O254" s="39"/>
      <c r="P254" s="39"/>
      <c r="Q254" s="39"/>
      <c r="R254" s="39"/>
      <c r="S254" s="39"/>
      <c r="T254" s="39"/>
      <c r="U254" s="39"/>
      <c r="V254" s="39"/>
    </row>
    <row r="255" spans="3:22" ht="12">
      <c r="C255" s="38"/>
      <c r="D255" s="38"/>
      <c r="E255" s="38"/>
      <c r="F255" s="38"/>
      <c r="G255" s="38"/>
      <c r="H255" s="38"/>
      <c r="I255" s="38"/>
      <c r="J255" s="38"/>
      <c r="K255" s="38"/>
      <c r="L255" s="38"/>
      <c r="M255" s="38"/>
      <c r="N255" s="38"/>
      <c r="O255" s="38"/>
      <c r="P255" s="38"/>
      <c r="Q255" s="38"/>
      <c r="R255" s="38"/>
      <c r="S255" s="38"/>
      <c r="T255" s="38"/>
      <c r="U255" s="38"/>
      <c r="V255" s="38"/>
    </row>
    <row r="256" spans="3:22" ht="12">
      <c r="C256" s="38"/>
      <c r="D256" s="38"/>
      <c r="E256" s="38"/>
      <c r="F256" s="38"/>
      <c r="G256" s="38"/>
      <c r="H256" s="38"/>
      <c r="I256" s="38"/>
      <c r="J256" s="38"/>
      <c r="K256" s="38"/>
      <c r="L256" s="38"/>
      <c r="M256" s="38"/>
      <c r="N256" s="38"/>
      <c r="O256" s="38"/>
      <c r="P256" s="38"/>
      <c r="Q256" s="38"/>
      <c r="R256" s="38"/>
      <c r="S256" s="38"/>
      <c r="T256" s="38"/>
      <c r="U256" s="38"/>
      <c r="V256" s="38"/>
    </row>
    <row r="257" spans="3:22" ht="12">
      <c r="C257" s="29"/>
      <c r="D257" s="38"/>
      <c r="E257" s="38"/>
      <c r="F257" s="38"/>
      <c r="G257" s="38"/>
      <c r="H257" s="38"/>
      <c r="I257" s="29"/>
      <c r="J257" s="29"/>
      <c r="K257" s="29"/>
      <c r="L257" s="29"/>
      <c r="M257" s="29"/>
      <c r="N257" s="38"/>
      <c r="O257" s="38"/>
      <c r="P257" s="38"/>
      <c r="Q257" s="38"/>
      <c r="R257" s="38"/>
      <c r="S257" s="38"/>
      <c r="T257" s="38"/>
      <c r="U257" s="38"/>
      <c r="V257" s="38"/>
    </row>
    <row r="258" spans="3:22" ht="12">
      <c r="C258" s="38"/>
      <c r="D258" s="38"/>
      <c r="E258" s="38"/>
      <c r="F258" s="38"/>
      <c r="G258" s="38"/>
      <c r="H258" s="38"/>
      <c r="I258" s="38"/>
      <c r="J258" s="38"/>
      <c r="K258" s="38"/>
      <c r="L258" s="38"/>
      <c r="M258" s="38"/>
      <c r="N258" s="38"/>
      <c r="O258" s="38"/>
      <c r="P258" s="38"/>
      <c r="Q258" s="38"/>
      <c r="R258" s="38"/>
      <c r="S258" s="38"/>
      <c r="T258" s="38"/>
      <c r="U258" s="38"/>
      <c r="V258" s="38"/>
    </row>
    <row r="259" spans="3:22" ht="12">
      <c r="C259" s="38"/>
      <c r="D259" s="38"/>
      <c r="E259" s="38"/>
      <c r="F259" s="38"/>
      <c r="G259" s="38"/>
      <c r="H259" s="38"/>
      <c r="I259" s="38"/>
      <c r="J259" s="38"/>
      <c r="K259" s="38"/>
      <c r="L259" s="38"/>
      <c r="M259" s="38"/>
      <c r="N259" s="38"/>
      <c r="O259" s="38"/>
      <c r="P259" s="38"/>
      <c r="Q259" s="38"/>
      <c r="R259" s="38"/>
      <c r="S259" s="38"/>
      <c r="T259" s="38"/>
      <c r="U259" s="38"/>
      <c r="V259" s="38"/>
    </row>
    <row r="260" spans="3:22" ht="12">
      <c r="C260" s="38"/>
      <c r="D260" s="38"/>
      <c r="E260" s="38"/>
      <c r="F260" s="38"/>
      <c r="G260" s="38"/>
      <c r="H260" s="38"/>
      <c r="I260" s="38"/>
      <c r="J260" s="38"/>
      <c r="K260" s="38"/>
      <c r="L260" s="38"/>
      <c r="M260" s="38"/>
      <c r="N260" s="38"/>
      <c r="O260" s="38"/>
      <c r="P260" s="38"/>
      <c r="Q260" s="38"/>
      <c r="R260" s="38"/>
      <c r="S260" s="38"/>
      <c r="T260" s="38"/>
      <c r="U260" s="38"/>
      <c r="V260" s="38"/>
    </row>
    <row r="261" spans="3:22" ht="12">
      <c r="C261" s="38"/>
      <c r="D261" s="38"/>
      <c r="E261" s="38"/>
      <c r="F261" s="38"/>
      <c r="G261" s="38"/>
      <c r="H261" s="38"/>
      <c r="I261" s="38"/>
      <c r="J261" s="38"/>
      <c r="K261" s="38"/>
      <c r="L261" s="38"/>
      <c r="M261" s="38"/>
      <c r="N261" s="38"/>
      <c r="O261" s="38"/>
      <c r="P261" s="38"/>
      <c r="Q261" s="38"/>
      <c r="R261" s="38"/>
      <c r="S261" s="38"/>
      <c r="T261" s="38"/>
      <c r="U261" s="38"/>
      <c r="V261" s="38"/>
    </row>
    <row r="262" spans="3:22" ht="12">
      <c r="C262" s="38"/>
      <c r="D262" s="38"/>
      <c r="E262" s="38"/>
      <c r="F262" s="38"/>
      <c r="G262" s="38"/>
      <c r="H262" s="38"/>
      <c r="I262" s="38"/>
      <c r="J262" s="38"/>
      <c r="K262" s="38"/>
      <c r="L262" s="38"/>
      <c r="M262" s="38"/>
      <c r="N262" s="38"/>
      <c r="O262" s="38"/>
      <c r="P262" s="38"/>
      <c r="Q262" s="38"/>
      <c r="R262" s="38"/>
      <c r="S262" s="38"/>
      <c r="T262" s="38"/>
      <c r="U262" s="38"/>
      <c r="V262" s="38"/>
    </row>
    <row r="263" spans="1:22" ht="12">
      <c r="A263" s="3"/>
      <c r="C263" s="38"/>
      <c r="D263" s="38"/>
      <c r="E263" s="38"/>
      <c r="F263" s="38"/>
      <c r="G263" s="38"/>
      <c r="H263" s="38"/>
      <c r="I263" s="38"/>
      <c r="J263" s="38"/>
      <c r="K263" s="38"/>
      <c r="L263" s="38"/>
      <c r="M263" s="39"/>
      <c r="N263" s="39"/>
      <c r="O263" s="39"/>
      <c r="P263" s="39"/>
      <c r="Q263" s="39"/>
      <c r="R263" s="39"/>
      <c r="S263" s="39"/>
      <c r="T263" s="39"/>
      <c r="U263" s="39"/>
      <c r="V263" s="39"/>
    </row>
    <row r="264" spans="3:22" ht="12">
      <c r="C264" s="38"/>
      <c r="D264" s="38"/>
      <c r="E264" s="38"/>
      <c r="F264" s="38"/>
      <c r="G264" s="38"/>
      <c r="H264" s="38"/>
      <c r="I264" s="38"/>
      <c r="J264" s="38"/>
      <c r="K264" s="38"/>
      <c r="L264" s="38"/>
      <c r="M264" s="38"/>
      <c r="N264" s="38"/>
      <c r="O264" s="38"/>
      <c r="P264" s="38"/>
      <c r="Q264" s="38"/>
      <c r="R264" s="38"/>
      <c r="S264" s="38"/>
      <c r="T264" s="38"/>
      <c r="U264" s="38"/>
      <c r="V264" s="38"/>
    </row>
    <row r="265" spans="3:22" ht="12">
      <c r="C265" s="38"/>
      <c r="D265" s="38"/>
      <c r="E265" s="38"/>
      <c r="F265" s="38"/>
      <c r="G265" s="38"/>
      <c r="H265" s="38"/>
      <c r="I265" s="38"/>
      <c r="J265" s="38"/>
      <c r="K265" s="38"/>
      <c r="L265" s="38"/>
      <c r="M265" s="38"/>
      <c r="N265" s="38"/>
      <c r="O265" s="38"/>
      <c r="P265" s="38"/>
      <c r="Q265" s="38"/>
      <c r="R265" s="38"/>
      <c r="S265" s="38"/>
      <c r="T265" s="38"/>
      <c r="U265" s="38"/>
      <c r="V265" s="38"/>
    </row>
    <row r="266" spans="1:22" ht="12">
      <c r="A266" s="3"/>
      <c r="C266" s="38"/>
      <c r="D266" s="38"/>
      <c r="E266" s="38"/>
      <c r="F266" s="38"/>
      <c r="G266" s="38"/>
      <c r="H266" s="38"/>
      <c r="I266" s="38"/>
      <c r="J266" s="38"/>
      <c r="K266" s="38"/>
      <c r="L266" s="38"/>
      <c r="M266" s="39"/>
      <c r="N266" s="39"/>
      <c r="O266" s="39"/>
      <c r="P266" s="39"/>
      <c r="Q266" s="39"/>
      <c r="R266" s="39"/>
      <c r="S266" s="39"/>
      <c r="T266" s="39"/>
      <c r="U266" s="39"/>
      <c r="V266" s="39"/>
    </row>
    <row r="267" spans="3:22" ht="12">
      <c r="C267" s="38"/>
      <c r="D267" s="38"/>
      <c r="E267" s="38"/>
      <c r="F267" s="38"/>
      <c r="G267" s="38"/>
      <c r="H267" s="38"/>
      <c r="I267" s="38"/>
      <c r="J267" s="38"/>
      <c r="K267" s="38"/>
      <c r="L267" s="38"/>
      <c r="M267" s="38"/>
      <c r="N267" s="38"/>
      <c r="O267" s="38"/>
      <c r="P267" s="38"/>
      <c r="Q267" s="38"/>
      <c r="R267" s="38"/>
      <c r="S267" s="38"/>
      <c r="T267" s="38"/>
      <c r="U267" s="38"/>
      <c r="V267" s="38"/>
    </row>
    <row r="268" spans="3:22" ht="12">
      <c r="C268" s="38"/>
      <c r="D268" s="38"/>
      <c r="E268" s="38"/>
      <c r="F268" s="38"/>
      <c r="G268" s="38"/>
      <c r="H268" s="38"/>
      <c r="I268" s="38"/>
      <c r="J268" s="38"/>
      <c r="K268" s="38"/>
      <c r="L268" s="38"/>
      <c r="M268" s="38"/>
      <c r="N268" s="38"/>
      <c r="O268" s="38"/>
      <c r="P268" s="38"/>
      <c r="Q268" s="38"/>
      <c r="R268" s="38"/>
      <c r="S268" s="38"/>
      <c r="T268" s="38"/>
      <c r="U268" s="38"/>
      <c r="V268" s="38"/>
    </row>
    <row r="269" spans="3:22" ht="12">
      <c r="C269" s="40"/>
      <c r="D269" s="41"/>
      <c r="E269" s="29"/>
      <c r="F269" s="29"/>
      <c r="G269" s="29"/>
      <c r="H269" s="38"/>
      <c r="I269" s="38"/>
      <c r="J269" s="38"/>
      <c r="K269" s="38"/>
      <c r="L269" s="38"/>
      <c r="M269" s="38"/>
      <c r="N269" s="38"/>
      <c r="O269" s="38"/>
      <c r="P269" s="38"/>
      <c r="Q269" s="38"/>
      <c r="R269" s="38"/>
      <c r="S269" s="38"/>
      <c r="T269" s="38"/>
      <c r="U269" s="38"/>
      <c r="V269" s="38"/>
    </row>
    <row r="270" spans="3:22" ht="12">
      <c r="C270" s="38"/>
      <c r="D270" s="38"/>
      <c r="E270" s="38"/>
      <c r="F270" s="38"/>
      <c r="G270" s="38"/>
      <c r="H270" s="38"/>
      <c r="I270" s="38"/>
      <c r="J270" s="38"/>
      <c r="K270" s="38"/>
      <c r="L270" s="38"/>
      <c r="M270" s="38"/>
      <c r="N270" s="38"/>
      <c r="O270" s="38"/>
      <c r="P270" s="38"/>
      <c r="Q270" s="38"/>
      <c r="R270" s="38"/>
      <c r="S270" s="38"/>
      <c r="T270" s="38"/>
      <c r="U270" s="38"/>
      <c r="V270" s="38"/>
    </row>
    <row r="271" spans="3:22" ht="12">
      <c r="C271" s="38"/>
      <c r="D271" s="38"/>
      <c r="E271" s="38"/>
      <c r="F271" s="38"/>
      <c r="G271" s="38"/>
      <c r="H271" s="38"/>
      <c r="I271" s="38"/>
      <c r="J271" s="38"/>
      <c r="K271" s="38"/>
      <c r="L271" s="38"/>
      <c r="M271" s="38"/>
      <c r="N271" s="38"/>
      <c r="O271" s="38"/>
      <c r="P271" s="38"/>
      <c r="Q271" s="38"/>
      <c r="R271" s="38"/>
      <c r="S271" s="38"/>
      <c r="T271" s="38"/>
      <c r="U271" s="38"/>
      <c r="V271" s="38"/>
    </row>
    <row r="272" spans="3:22" ht="12">
      <c r="C272" s="38"/>
      <c r="D272" s="38"/>
      <c r="E272" s="38"/>
      <c r="F272" s="38"/>
      <c r="G272" s="38"/>
      <c r="H272" s="38"/>
      <c r="I272" s="38"/>
      <c r="J272" s="38"/>
      <c r="K272" s="38"/>
      <c r="L272" s="38"/>
      <c r="M272" s="38"/>
      <c r="N272" s="38"/>
      <c r="O272" s="38"/>
      <c r="P272" s="38"/>
      <c r="Q272" s="38"/>
      <c r="R272" s="38"/>
      <c r="S272" s="38"/>
      <c r="T272" s="38"/>
      <c r="U272" s="38"/>
      <c r="V272" s="38"/>
    </row>
    <row r="273" spans="3:22" ht="12">
      <c r="C273" s="29"/>
      <c r="D273" s="38"/>
      <c r="E273" s="38"/>
      <c r="F273" s="38"/>
      <c r="G273" s="38"/>
      <c r="H273" s="38"/>
      <c r="I273" s="38"/>
      <c r="J273" s="38"/>
      <c r="K273" s="38"/>
      <c r="L273" s="38"/>
      <c r="M273" s="38"/>
      <c r="N273" s="38"/>
      <c r="O273" s="38"/>
      <c r="P273" s="38"/>
      <c r="Q273" s="38"/>
      <c r="R273" s="38"/>
      <c r="S273" s="38"/>
      <c r="T273" s="38"/>
      <c r="U273" s="38"/>
      <c r="V273" s="38"/>
    </row>
    <row r="274" spans="3:22" ht="12">
      <c r="C274" s="38"/>
      <c r="D274" s="38"/>
      <c r="E274" s="38"/>
      <c r="F274" s="38"/>
      <c r="G274" s="38"/>
      <c r="H274" s="38"/>
      <c r="I274" s="38"/>
      <c r="J274" s="38"/>
      <c r="K274" s="38"/>
      <c r="L274" s="38"/>
      <c r="M274" s="38"/>
      <c r="N274" s="38"/>
      <c r="O274" s="38"/>
      <c r="P274" s="38"/>
      <c r="Q274" s="38"/>
      <c r="R274" s="38"/>
      <c r="S274" s="38"/>
      <c r="T274" s="38"/>
      <c r="U274" s="38"/>
      <c r="V274" s="38"/>
    </row>
    <row r="275" spans="3:22" ht="12">
      <c r="C275" s="38"/>
      <c r="D275" s="40"/>
      <c r="E275" s="29"/>
      <c r="F275" s="38"/>
      <c r="G275" s="38"/>
      <c r="H275" s="38"/>
      <c r="I275" s="38"/>
      <c r="J275" s="38"/>
      <c r="K275" s="38"/>
      <c r="L275" s="38"/>
      <c r="M275" s="38"/>
      <c r="N275" s="38"/>
      <c r="O275" s="38"/>
      <c r="P275" s="38"/>
      <c r="Q275" s="38"/>
      <c r="R275" s="38"/>
      <c r="S275" s="38"/>
      <c r="T275" s="38"/>
      <c r="U275" s="38"/>
      <c r="V275" s="38"/>
    </row>
    <row r="276" spans="3:22" ht="12">
      <c r="C276" s="29"/>
      <c r="D276" s="38"/>
      <c r="E276" s="38"/>
      <c r="F276" s="38"/>
      <c r="G276" s="38"/>
      <c r="H276" s="38"/>
      <c r="I276" s="38"/>
      <c r="J276" s="38"/>
      <c r="K276" s="38"/>
      <c r="L276" s="38"/>
      <c r="M276" s="38"/>
      <c r="N276" s="38"/>
      <c r="O276" s="38"/>
      <c r="P276" s="38"/>
      <c r="Q276" s="38"/>
      <c r="R276" s="38"/>
      <c r="S276" s="38"/>
      <c r="T276" s="38"/>
      <c r="U276" s="38"/>
      <c r="V276" s="38"/>
    </row>
    <row r="277" spans="3:22" ht="12">
      <c r="C277" s="38"/>
      <c r="D277" s="38"/>
      <c r="E277" s="38"/>
      <c r="F277" s="29"/>
      <c r="G277" s="29"/>
      <c r="H277" s="38"/>
      <c r="I277" s="38"/>
      <c r="J277" s="38"/>
      <c r="K277" s="38"/>
      <c r="L277" s="38"/>
      <c r="M277" s="38"/>
      <c r="N277" s="38"/>
      <c r="O277" s="38"/>
      <c r="P277" s="38"/>
      <c r="Q277" s="38"/>
      <c r="R277" s="38"/>
      <c r="S277" s="38"/>
      <c r="T277" s="38"/>
      <c r="U277" s="38"/>
      <c r="V277" s="38"/>
    </row>
    <row r="278" spans="1:22" ht="15">
      <c r="A278" s="4"/>
      <c r="C278" s="38"/>
      <c r="D278" s="38"/>
      <c r="E278" s="38"/>
      <c r="F278" s="38"/>
      <c r="G278" s="38"/>
      <c r="H278" s="38"/>
      <c r="I278" s="38"/>
      <c r="J278" s="38"/>
      <c r="K278" s="38"/>
      <c r="L278" s="38"/>
      <c r="M278" s="39"/>
      <c r="N278" s="39"/>
      <c r="O278" s="39"/>
      <c r="P278" s="39"/>
      <c r="Q278" s="39"/>
      <c r="R278" s="39"/>
      <c r="S278" s="39"/>
      <c r="T278" s="39"/>
      <c r="U278" s="39"/>
      <c r="V278" s="39"/>
    </row>
    <row r="279" spans="1:22" ht="12">
      <c r="A279" s="3"/>
      <c r="C279" s="38"/>
      <c r="D279" s="38"/>
      <c r="E279" s="38"/>
      <c r="F279" s="38"/>
      <c r="G279" s="38"/>
      <c r="H279" s="38"/>
      <c r="I279" s="38"/>
      <c r="J279" s="38"/>
      <c r="K279" s="38"/>
      <c r="L279" s="38"/>
      <c r="M279" s="39"/>
      <c r="N279" s="39"/>
      <c r="O279" s="39"/>
      <c r="P279" s="39"/>
      <c r="Q279" s="39"/>
      <c r="R279" s="39"/>
      <c r="S279" s="39"/>
      <c r="T279" s="39"/>
      <c r="U279" s="39"/>
      <c r="V279" s="39"/>
    </row>
    <row r="280" spans="3:22" ht="12">
      <c r="C280" s="38"/>
      <c r="D280" s="38"/>
      <c r="E280" s="38"/>
      <c r="F280" s="38"/>
      <c r="G280" s="38"/>
      <c r="H280" s="29"/>
      <c r="I280" s="29"/>
      <c r="J280" s="29"/>
      <c r="K280" s="29"/>
      <c r="L280" s="29"/>
      <c r="M280" s="29"/>
      <c r="N280" s="29"/>
      <c r="O280" s="29"/>
      <c r="P280" s="29"/>
      <c r="Q280" s="29"/>
      <c r="R280" s="29"/>
      <c r="S280" s="29"/>
      <c r="T280" s="29"/>
      <c r="U280" s="38"/>
      <c r="V280" s="38"/>
    </row>
    <row r="281" spans="3:22" ht="12">
      <c r="C281" s="38"/>
      <c r="D281" s="38"/>
      <c r="E281" s="38"/>
      <c r="F281" s="38"/>
      <c r="G281" s="29"/>
      <c r="H281" s="29"/>
      <c r="I281" s="38"/>
      <c r="J281" s="38"/>
      <c r="K281" s="38"/>
      <c r="L281" s="38"/>
      <c r="M281" s="38"/>
      <c r="N281" s="38"/>
      <c r="O281" s="38"/>
      <c r="P281" s="38"/>
      <c r="Q281" s="38"/>
      <c r="R281" s="38"/>
      <c r="S281" s="38"/>
      <c r="T281" s="38"/>
      <c r="U281" s="38"/>
      <c r="V281" s="38"/>
    </row>
    <row r="282" spans="3:22" ht="12">
      <c r="C282" s="38"/>
      <c r="D282" s="38"/>
      <c r="E282" s="38"/>
      <c r="F282" s="38"/>
      <c r="G282" s="43"/>
      <c r="H282" s="38"/>
      <c r="I282" s="38"/>
      <c r="J282" s="38"/>
      <c r="K282" s="38"/>
      <c r="L282" s="38"/>
      <c r="M282" s="38"/>
      <c r="N282" s="38"/>
      <c r="O282" s="38"/>
      <c r="P282" s="38"/>
      <c r="Q282" s="38"/>
      <c r="R282" s="38"/>
      <c r="S282" s="38"/>
      <c r="T282" s="38"/>
      <c r="U282" s="38"/>
      <c r="V282" s="38"/>
    </row>
    <row r="283" spans="3:22" ht="12">
      <c r="C283" s="38"/>
      <c r="D283" s="38"/>
      <c r="E283" s="38"/>
      <c r="F283" s="38"/>
      <c r="G283" s="38"/>
      <c r="H283" s="38"/>
      <c r="I283" s="29"/>
      <c r="J283" s="29"/>
      <c r="K283" s="38"/>
      <c r="L283" s="38"/>
      <c r="M283" s="38"/>
      <c r="N283" s="38"/>
      <c r="O283" s="38"/>
      <c r="P283" s="38"/>
      <c r="Q283" s="38"/>
      <c r="R283" s="38"/>
      <c r="S283" s="38"/>
      <c r="T283" s="38"/>
      <c r="U283" s="38"/>
      <c r="V283" s="38"/>
    </row>
    <row r="284" spans="3:22" ht="12">
      <c r="C284" s="38"/>
      <c r="D284" s="38"/>
      <c r="E284" s="38"/>
      <c r="F284" s="38"/>
      <c r="G284" s="38"/>
      <c r="H284" s="38"/>
      <c r="I284" s="38"/>
      <c r="J284" s="38"/>
      <c r="K284" s="38"/>
      <c r="L284" s="38"/>
      <c r="M284" s="38"/>
      <c r="N284" s="38"/>
      <c r="O284" s="38"/>
      <c r="P284" s="38"/>
      <c r="Q284" s="38"/>
      <c r="R284" s="38"/>
      <c r="S284" s="38"/>
      <c r="T284" s="38"/>
      <c r="U284" s="38"/>
      <c r="V284" s="38"/>
    </row>
    <row r="285" spans="1:22" ht="12">
      <c r="A285" s="3"/>
      <c r="C285" s="38"/>
      <c r="D285" s="38"/>
      <c r="E285" s="38"/>
      <c r="F285" s="38"/>
      <c r="G285" s="38"/>
      <c r="H285" s="38"/>
      <c r="I285" s="38"/>
      <c r="J285" s="38"/>
      <c r="K285" s="38"/>
      <c r="L285" s="38"/>
      <c r="M285" s="39"/>
      <c r="N285" s="39"/>
      <c r="O285" s="39"/>
      <c r="P285" s="39"/>
      <c r="Q285" s="39"/>
      <c r="R285" s="39"/>
      <c r="S285" s="39"/>
      <c r="T285" s="39"/>
      <c r="U285" s="39"/>
      <c r="V285" s="39"/>
    </row>
    <row r="286" spans="3:22" ht="12">
      <c r="C286" s="38"/>
      <c r="D286" s="38"/>
      <c r="E286" s="38"/>
      <c r="F286" s="38"/>
      <c r="G286" s="38"/>
      <c r="H286" s="38"/>
      <c r="I286" s="38"/>
      <c r="J286" s="38"/>
      <c r="K286" s="38"/>
      <c r="L286" s="38"/>
      <c r="M286" s="38"/>
      <c r="N286" s="38"/>
      <c r="O286" s="38"/>
      <c r="P286" s="38"/>
      <c r="Q286" s="38"/>
      <c r="R286" s="38"/>
      <c r="S286" s="38"/>
      <c r="T286" s="38"/>
      <c r="U286" s="38"/>
      <c r="V286" s="38"/>
    </row>
    <row r="287" spans="3:22" ht="12">
      <c r="C287" s="29"/>
      <c r="D287" s="29"/>
      <c r="E287" s="29"/>
      <c r="F287" s="29"/>
      <c r="G287" s="29"/>
      <c r="H287" s="38"/>
      <c r="I287" s="38"/>
      <c r="J287" s="38"/>
      <c r="K287" s="38"/>
      <c r="L287" s="38"/>
      <c r="M287" s="38"/>
      <c r="N287" s="38"/>
      <c r="O287" s="38"/>
      <c r="P287" s="38"/>
      <c r="Q287" s="38"/>
      <c r="R287" s="38"/>
      <c r="S287" s="38"/>
      <c r="T287" s="38"/>
      <c r="U287" s="38"/>
      <c r="V287" s="38"/>
    </row>
    <row r="288" spans="3:22" ht="12">
      <c r="C288" s="38"/>
      <c r="D288" s="29"/>
      <c r="E288" s="29"/>
      <c r="F288" s="29"/>
      <c r="G288" s="29"/>
      <c r="H288" s="29"/>
      <c r="I288" s="29"/>
      <c r="J288" s="38"/>
      <c r="K288" s="38"/>
      <c r="L288" s="38"/>
      <c r="M288" s="38"/>
      <c r="N288" s="38"/>
      <c r="O288" s="38"/>
      <c r="P288" s="38"/>
      <c r="Q288" s="38"/>
      <c r="R288" s="38"/>
      <c r="S288" s="38"/>
      <c r="T288" s="38"/>
      <c r="U288" s="38"/>
      <c r="V288" s="38"/>
    </row>
    <row r="289" spans="3:22" ht="12">
      <c r="C289" s="38"/>
      <c r="D289" s="38"/>
      <c r="E289" s="38"/>
      <c r="F289" s="38"/>
      <c r="G289" s="38"/>
      <c r="H289" s="38"/>
      <c r="I289" s="38"/>
      <c r="J289" s="38"/>
      <c r="K289" s="38"/>
      <c r="L289" s="38"/>
      <c r="M289" s="38"/>
      <c r="N289" s="38"/>
      <c r="O289" s="38"/>
      <c r="P289" s="38"/>
      <c r="Q289" s="38"/>
      <c r="R289" s="38"/>
      <c r="S289" s="38"/>
      <c r="T289" s="38"/>
      <c r="U289" s="38"/>
      <c r="V289" s="38"/>
    </row>
    <row r="290" spans="3:22" ht="12">
      <c r="C290" s="38"/>
      <c r="D290" s="38"/>
      <c r="E290" s="38"/>
      <c r="F290" s="38"/>
      <c r="G290" s="38"/>
      <c r="H290" s="38"/>
      <c r="I290" s="38"/>
      <c r="J290" s="38"/>
      <c r="K290" s="38"/>
      <c r="L290" s="38"/>
      <c r="M290" s="38"/>
      <c r="N290" s="38"/>
      <c r="O290" s="38"/>
      <c r="P290" s="38"/>
      <c r="Q290" s="38"/>
      <c r="R290" s="38"/>
      <c r="S290" s="38"/>
      <c r="T290" s="38"/>
      <c r="U290" s="38"/>
      <c r="V290" s="38"/>
    </row>
    <row r="291" spans="3:22" ht="12">
      <c r="C291" s="38"/>
      <c r="D291" s="38"/>
      <c r="E291" s="38"/>
      <c r="F291" s="38"/>
      <c r="G291" s="38"/>
      <c r="H291" s="38"/>
      <c r="I291" s="38"/>
      <c r="J291" s="38"/>
      <c r="K291" s="38"/>
      <c r="L291" s="38"/>
      <c r="M291" s="38"/>
      <c r="N291" s="38"/>
      <c r="O291" s="38"/>
      <c r="P291" s="38"/>
      <c r="Q291" s="38"/>
      <c r="R291" s="38"/>
      <c r="S291" s="38"/>
      <c r="T291" s="38"/>
      <c r="U291" s="38"/>
      <c r="V291" s="38"/>
    </row>
    <row r="292" spans="3:22" ht="12">
      <c r="C292" s="38"/>
      <c r="D292" s="38"/>
      <c r="E292" s="38"/>
      <c r="F292" s="38"/>
      <c r="G292" s="38"/>
      <c r="H292" s="38"/>
      <c r="I292" s="38"/>
      <c r="J292" s="38"/>
      <c r="K292" s="38"/>
      <c r="L292" s="38"/>
      <c r="M292" s="38"/>
      <c r="N292" s="38"/>
      <c r="O292" s="38"/>
      <c r="P292" s="38"/>
      <c r="Q292" s="38"/>
      <c r="R292" s="38"/>
      <c r="S292" s="38"/>
      <c r="T292" s="38"/>
      <c r="U292" s="38"/>
      <c r="V292" s="38"/>
    </row>
    <row r="293" spans="3:22" ht="12">
      <c r="C293" s="38"/>
      <c r="D293" s="38"/>
      <c r="E293" s="38"/>
      <c r="F293" s="38"/>
      <c r="G293" s="38"/>
      <c r="H293" s="38"/>
      <c r="I293" s="38"/>
      <c r="J293" s="38"/>
      <c r="K293" s="38"/>
      <c r="L293" s="38"/>
      <c r="M293" s="38"/>
      <c r="N293" s="38"/>
      <c r="O293" s="38"/>
      <c r="P293" s="38"/>
      <c r="Q293" s="38"/>
      <c r="R293" s="38"/>
      <c r="S293" s="38"/>
      <c r="T293" s="38"/>
      <c r="U293" s="38"/>
      <c r="V293" s="38"/>
    </row>
    <row r="294" spans="3:22" ht="12">
      <c r="C294" s="38"/>
      <c r="D294" s="38"/>
      <c r="E294" s="38"/>
      <c r="F294" s="38"/>
      <c r="G294" s="38"/>
      <c r="H294" s="38"/>
      <c r="I294" s="38"/>
      <c r="J294" s="38"/>
      <c r="K294" s="38"/>
      <c r="L294" s="38"/>
      <c r="M294" s="38"/>
      <c r="N294" s="38"/>
      <c r="O294" s="38"/>
      <c r="P294" s="38"/>
      <c r="Q294" s="38"/>
      <c r="R294" s="38"/>
      <c r="S294" s="38"/>
      <c r="T294" s="38"/>
      <c r="U294" s="38"/>
      <c r="V294" s="38"/>
    </row>
    <row r="295" spans="3:22" ht="12">
      <c r="C295" s="38"/>
      <c r="D295" s="38"/>
      <c r="E295" s="38"/>
      <c r="F295" s="38"/>
      <c r="G295" s="38"/>
      <c r="H295" s="38"/>
      <c r="I295" s="38"/>
      <c r="J295" s="38"/>
      <c r="K295" s="38"/>
      <c r="L295" s="38"/>
      <c r="M295" s="38"/>
      <c r="N295" s="38"/>
      <c r="O295" s="38"/>
      <c r="P295" s="38"/>
      <c r="Q295" s="38"/>
      <c r="R295" s="38"/>
      <c r="S295" s="38"/>
      <c r="T295" s="38"/>
      <c r="U295" s="38"/>
      <c r="V295" s="38"/>
    </row>
    <row r="296" spans="3:22" ht="12.75">
      <c r="C296" s="44"/>
      <c r="D296" s="44"/>
      <c r="E296" s="45"/>
      <c r="F296" s="45"/>
      <c r="G296" s="45"/>
      <c r="H296" s="45"/>
      <c r="I296" s="45"/>
      <c r="J296" s="45"/>
      <c r="K296" s="45"/>
      <c r="L296" s="45"/>
      <c r="M296" s="45"/>
      <c r="N296" s="45"/>
      <c r="O296" s="45"/>
      <c r="P296" s="45"/>
      <c r="Q296" s="45"/>
      <c r="R296" s="46"/>
      <c r="S296" s="46"/>
      <c r="T296" s="46"/>
      <c r="U296" s="46"/>
      <c r="V296" s="44"/>
    </row>
    <row r="297" spans="3:22" ht="12">
      <c r="C297" s="38"/>
      <c r="D297" s="38"/>
      <c r="E297" s="38"/>
      <c r="F297" s="38"/>
      <c r="G297" s="38"/>
      <c r="H297" s="38"/>
      <c r="I297" s="38"/>
      <c r="J297" s="38"/>
      <c r="K297" s="38"/>
      <c r="L297" s="38"/>
      <c r="M297" s="38"/>
      <c r="N297" s="38"/>
      <c r="O297" s="38"/>
      <c r="P297" s="38"/>
      <c r="Q297" s="38"/>
      <c r="R297" s="38"/>
      <c r="S297" s="38"/>
      <c r="T297" s="38"/>
      <c r="U297" s="38"/>
      <c r="V297" s="38"/>
    </row>
    <row r="298" spans="3:22" ht="12">
      <c r="C298" s="38"/>
      <c r="D298" s="38"/>
      <c r="E298" s="38"/>
      <c r="F298" s="38"/>
      <c r="G298" s="38"/>
      <c r="H298" s="38"/>
      <c r="I298" s="38"/>
      <c r="J298" s="38"/>
      <c r="K298" s="38"/>
      <c r="L298" s="38"/>
      <c r="M298" s="38"/>
      <c r="N298" s="38"/>
      <c r="O298" s="38"/>
      <c r="P298" s="38"/>
      <c r="Q298" s="38"/>
      <c r="R298" s="38"/>
      <c r="S298" s="38"/>
      <c r="T298" s="38"/>
      <c r="U298" s="38"/>
      <c r="V298" s="38"/>
    </row>
    <row r="299" spans="3:22" ht="12">
      <c r="C299" s="38"/>
      <c r="D299" s="38"/>
      <c r="E299" s="38"/>
      <c r="F299" s="38"/>
      <c r="G299" s="38"/>
      <c r="H299" s="38"/>
      <c r="I299" s="38"/>
      <c r="J299" s="38"/>
      <c r="K299" s="38"/>
      <c r="L299" s="38"/>
      <c r="M299" s="38"/>
      <c r="N299" s="38"/>
      <c r="O299" s="38"/>
      <c r="P299" s="38"/>
      <c r="Q299" s="38"/>
      <c r="R299" s="38"/>
      <c r="S299" s="38"/>
      <c r="T299" s="38"/>
      <c r="U299" s="38"/>
      <c r="V299" s="38"/>
    </row>
    <row r="300" spans="3:22" ht="12">
      <c r="C300" s="38"/>
      <c r="D300" s="38"/>
      <c r="E300" s="38"/>
      <c r="F300" s="38"/>
      <c r="G300" s="38"/>
      <c r="H300" s="38"/>
      <c r="I300" s="38"/>
      <c r="J300" s="38"/>
      <c r="K300" s="38"/>
      <c r="L300" s="38"/>
      <c r="M300" s="38"/>
      <c r="N300" s="38"/>
      <c r="O300" s="38"/>
      <c r="P300" s="38"/>
      <c r="Q300" s="38"/>
      <c r="R300" s="38"/>
      <c r="S300" s="38"/>
      <c r="T300" s="38"/>
      <c r="U300" s="38"/>
      <c r="V300" s="38"/>
    </row>
    <row r="301" spans="3:22" ht="12">
      <c r="C301" s="38"/>
      <c r="D301" s="38"/>
      <c r="E301" s="38"/>
      <c r="F301" s="38"/>
      <c r="G301" s="38"/>
      <c r="H301" s="38"/>
      <c r="I301" s="38"/>
      <c r="J301" s="38"/>
      <c r="K301" s="38"/>
      <c r="L301" s="38"/>
      <c r="M301" s="38"/>
      <c r="N301" s="38"/>
      <c r="O301" s="38"/>
      <c r="P301" s="38"/>
      <c r="Q301" s="38"/>
      <c r="R301" s="38"/>
      <c r="S301" s="38"/>
      <c r="T301" s="38"/>
      <c r="U301" s="38"/>
      <c r="V301" s="38"/>
    </row>
    <row r="302" spans="1:22" ht="12">
      <c r="A302" s="3"/>
      <c r="C302" s="38"/>
      <c r="D302" s="38"/>
      <c r="E302" s="38"/>
      <c r="F302" s="38"/>
      <c r="G302" s="38"/>
      <c r="H302" s="38"/>
      <c r="I302" s="38"/>
      <c r="J302" s="38"/>
      <c r="K302" s="38"/>
      <c r="L302" s="38"/>
      <c r="M302" s="39"/>
      <c r="N302" s="39"/>
      <c r="O302" s="39"/>
      <c r="P302" s="39"/>
      <c r="Q302" s="39"/>
      <c r="R302" s="39"/>
      <c r="S302" s="39"/>
      <c r="T302" s="39"/>
      <c r="U302" s="39"/>
      <c r="V302" s="39"/>
    </row>
    <row r="303" spans="3:22" ht="12">
      <c r="C303" s="38"/>
      <c r="D303" s="38"/>
      <c r="E303" s="38"/>
      <c r="F303" s="38"/>
      <c r="G303" s="38"/>
      <c r="H303" s="38"/>
      <c r="I303" s="38"/>
      <c r="J303" s="38"/>
      <c r="K303" s="38"/>
      <c r="L303" s="38"/>
      <c r="M303" s="38"/>
      <c r="N303" s="38"/>
      <c r="O303" s="38"/>
      <c r="P303" s="38"/>
      <c r="Q303" s="38"/>
      <c r="R303" s="38"/>
      <c r="S303" s="38"/>
      <c r="T303" s="38"/>
      <c r="U303" s="38"/>
      <c r="V303" s="38"/>
    </row>
    <row r="304" spans="3:22" ht="12">
      <c r="C304" s="38"/>
      <c r="D304" s="38"/>
      <c r="E304" s="38"/>
      <c r="F304" s="38"/>
      <c r="G304" s="38"/>
      <c r="H304" s="38"/>
      <c r="I304" s="38"/>
      <c r="J304" s="38"/>
      <c r="K304" s="38"/>
      <c r="L304" s="38"/>
      <c r="M304" s="38"/>
      <c r="N304" s="38"/>
      <c r="O304" s="38"/>
      <c r="P304" s="38"/>
      <c r="Q304" s="38"/>
      <c r="R304" s="38"/>
      <c r="S304" s="38"/>
      <c r="T304" s="38"/>
      <c r="U304" s="38"/>
      <c r="V304" s="38"/>
    </row>
    <row r="305" spans="3:22" ht="12">
      <c r="C305" s="38"/>
      <c r="D305" s="38"/>
      <c r="E305" s="38"/>
      <c r="F305" s="38"/>
      <c r="G305" s="38"/>
      <c r="H305" s="38"/>
      <c r="I305" s="38"/>
      <c r="J305" s="38"/>
      <c r="K305" s="38"/>
      <c r="L305" s="38"/>
      <c r="M305" s="38"/>
      <c r="N305" s="38"/>
      <c r="O305" s="38"/>
      <c r="P305" s="38"/>
      <c r="Q305" s="38"/>
      <c r="R305" s="38"/>
      <c r="S305" s="38"/>
      <c r="T305" s="38"/>
      <c r="U305" s="38"/>
      <c r="V305" s="38"/>
    </row>
    <row r="306" spans="3:22" ht="12">
      <c r="C306" s="38"/>
      <c r="D306" s="38"/>
      <c r="E306" s="38"/>
      <c r="F306" s="38"/>
      <c r="G306" s="38"/>
      <c r="H306" s="38"/>
      <c r="I306" s="38"/>
      <c r="J306" s="38"/>
      <c r="K306" s="38"/>
      <c r="L306" s="38"/>
      <c r="M306" s="38"/>
      <c r="N306" s="38"/>
      <c r="O306" s="38"/>
      <c r="P306" s="38"/>
      <c r="Q306" s="38"/>
      <c r="R306" s="38"/>
      <c r="S306" s="38"/>
      <c r="T306" s="38"/>
      <c r="U306" s="38"/>
      <c r="V306" s="38"/>
    </row>
    <row r="307" spans="3:22" ht="12">
      <c r="C307" s="38"/>
      <c r="D307" s="38"/>
      <c r="E307" s="38"/>
      <c r="F307" s="38"/>
      <c r="G307" s="38"/>
      <c r="H307" s="38"/>
      <c r="I307" s="38"/>
      <c r="J307" s="38"/>
      <c r="K307" s="38"/>
      <c r="L307" s="38"/>
      <c r="M307" s="38"/>
      <c r="N307" s="38"/>
      <c r="O307" s="38"/>
      <c r="P307" s="38"/>
      <c r="Q307" s="38"/>
      <c r="R307" s="38"/>
      <c r="S307" s="38"/>
      <c r="T307" s="38"/>
      <c r="U307" s="38"/>
      <c r="V307" s="38"/>
    </row>
    <row r="308" spans="3:22" ht="12">
      <c r="C308" s="29"/>
      <c r="D308" s="29"/>
      <c r="E308" s="29"/>
      <c r="F308" s="29"/>
      <c r="G308" s="29"/>
      <c r="H308" s="29"/>
      <c r="I308" s="29"/>
      <c r="J308" s="29"/>
      <c r="K308" s="29"/>
      <c r="L308" s="29"/>
      <c r="M308" s="29"/>
      <c r="N308" s="29"/>
      <c r="O308" s="29"/>
      <c r="P308" s="29"/>
      <c r="Q308" s="29"/>
      <c r="R308" s="29"/>
      <c r="S308" s="29"/>
      <c r="T308" s="29"/>
      <c r="U308" s="29"/>
      <c r="V308" s="38"/>
    </row>
    <row r="309" spans="1:22" ht="12">
      <c r="A309" s="3"/>
      <c r="C309" s="38"/>
      <c r="D309" s="38"/>
      <c r="E309" s="38"/>
      <c r="F309" s="38"/>
      <c r="G309" s="38"/>
      <c r="H309" s="38"/>
      <c r="I309" s="38"/>
      <c r="J309" s="38"/>
      <c r="K309" s="38"/>
      <c r="L309" s="38"/>
      <c r="M309" s="39"/>
      <c r="N309" s="39"/>
      <c r="O309" s="39"/>
      <c r="P309" s="39"/>
      <c r="Q309" s="39"/>
      <c r="R309" s="39"/>
      <c r="S309" s="39"/>
      <c r="T309" s="39"/>
      <c r="U309" s="39"/>
      <c r="V309" s="39"/>
    </row>
    <row r="310" spans="3:22" ht="12">
      <c r="C310" s="38"/>
      <c r="D310" s="38"/>
      <c r="E310" s="38"/>
      <c r="F310" s="38"/>
      <c r="G310" s="38"/>
      <c r="H310" s="38"/>
      <c r="I310" s="38"/>
      <c r="J310" s="38"/>
      <c r="K310" s="38"/>
      <c r="L310" s="38"/>
      <c r="M310" s="38"/>
      <c r="N310" s="38"/>
      <c r="O310" s="38"/>
      <c r="P310" s="38"/>
      <c r="Q310" s="38"/>
      <c r="R310" s="38"/>
      <c r="S310" s="38"/>
      <c r="T310" s="38"/>
      <c r="U310" s="38"/>
      <c r="V310" s="38"/>
    </row>
    <row r="311" spans="3:22" ht="12">
      <c r="C311" s="29"/>
      <c r="D311" s="29"/>
      <c r="E311" s="29"/>
      <c r="F311" s="29"/>
      <c r="G311" s="29"/>
      <c r="H311" s="29"/>
      <c r="I311" s="29"/>
      <c r="J311" s="29"/>
      <c r="K311" s="29"/>
      <c r="L311" s="29"/>
      <c r="M311" s="29"/>
      <c r="N311" s="29"/>
      <c r="O311" s="29"/>
      <c r="P311" s="29"/>
      <c r="Q311" s="29"/>
      <c r="R311" s="29"/>
      <c r="S311" s="29"/>
      <c r="T311" s="29"/>
      <c r="U311" s="29"/>
      <c r="V311" s="29"/>
    </row>
    <row r="312" spans="3:22" ht="12">
      <c r="C312" s="38"/>
      <c r="D312" s="38"/>
      <c r="E312" s="38"/>
      <c r="F312" s="38"/>
      <c r="G312" s="38"/>
      <c r="H312" s="38"/>
      <c r="I312" s="38"/>
      <c r="J312" s="38"/>
      <c r="K312" s="38"/>
      <c r="L312" s="38"/>
      <c r="M312" s="38"/>
      <c r="N312" s="38"/>
      <c r="O312" s="38"/>
      <c r="P312" s="38"/>
      <c r="Q312" s="38"/>
      <c r="R312" s="38"/>
      <c r="S312" s="38"/>
      <c r="T312" s="38"/>
      <c r="U312" s="38"/>
      <c r="V312" s="38"/>
    </row>
    <row r="313" spans="3:22" ht="12">
      <c r="C313" s="29"/>
      <c r="D313" s="29"/>
      <c r="E313" s="29"/>
      <c r="F313" s="29"/>
      <c r="G313" s="29"/>
      <c r="H313" s="29"/>
      <c r="I313" s="29"/>
      <c r="J313" s="29"/>
      <c r="K313" s="29"/>
      <c r="L313" s="29"/>
      <c r="M313" s="29"/>
      <c r="N313" s="29"/>
      <c r="O313" s="29"/>
      <c r="P313" s="29"/>
      <c r="Q313" s="29"/>
      <c r="R313" s="29"/>
      <c r="S313" s="29"/>
      <c r="T313" s="29"/>
      <c r="U313" s="29"/>
      <c r="V313" s="29"/>
    </row>
    <row r="314" spans="3:22" ht="12">
      <c r="C314" s="38"/>
      <c r="D314" s="38"/>
      <c r="E314" s="38"/>
      <c r="F314" s="38"/>
      <c r="G314" s="38"/>
      <c r="H314" s="38"/>
      <c r="I314" s="38"/>
      <c r="J314" s="38"/>
      <c r="K314" s="38"/>
      <c r="L314" s="38"/>
      <c r="M314" s="38"/>
      <c r="N314" s="38"/>
      <c r="O314" s="38"/>
      <c r="P314" s="38"/>
      <c r="Q314" s="38"/>
      <c r="R314" s="38"/>
      <c r="S314" s="38"/>
      <c r="T314" s="38"/>
      <c r="U314" s="38"/>
      <c r="V314" s="38"/>
    </row>
    <row r="315" spans="1:22" ht="15">
      <c r="A315" s="4"/>
      <c r="C315" s="38"/>
      <c r="D315" s="38"/>
      <c r="E315" s="38"/>
      <c r="F315" s="38"/>
      <c r="G315" s="38"/>
      <c r="H315" s="38"/>
      <c r="I315" s="38"/>
      <c r="J315" s="38"/>
      <c r="K315" s="38"/>
      <c r="L315" s="38"/>
      <c r="M315" s="39"/>
      <c r="N315" s="39"/>
      <c r="O315" s="39"/>
      <c r="P315" s="39"/>
      <c r="Q315" s="39"/>
      <c r="R315" s="39"/>
      <c r="S315" s="39"/>
      <c r="T315" s="39"/>
      <c r="U315" s="39"/>
      <c r="V315" s="39"/>
    </row>
    <row r="316" spans="3:22" ht="12">
      <c r="C316" s="38"/>
      <c r="D316" s="38"/>
      <c r="E316" s="38"/>
      <c r="F316" s="38"/>
      <c r="G316" s="38"/>
      <c r="H316" s="38"/>
      <c r="I316" s="38"/>
      <c r="J316" s="38"/>
      <c r="K316" s="38"/>
      <c r="L316" s="38"/>
      <c r="M316" s="38"/>
      <c r="N316" s="38"/>
      <c r="O316" s="38"/>
      <c r="P316" s="38"/>
      <c r="Q316" s="38"/>
      <c r="R316" s="38"/>
      <c r="S316" s="38"/>
      <c r="T316" s="38"/>
      <c r="U316" s="38"/>
      <c r="V316" s="38"/>
    </row>
    <row r="317" spans="3:22" ht="12">
      <c r="C317" s="38"/>
      <c r="D317" s="38"/>
      <c r="E317" s="38"/>
      <c r="F317" s="38"/>
      <c r="G317" s="40"/>
      <c r="H317" s="40"/>
      <c r="I317" s="29"/>
      <c r="J317" s="29"/>
      <c r="K317" s="29"/>
      <c r="L317" s="29"/>
      <c r="M317" s="29"/>
      <c r="N317" s="29"/>
      <c r="O317" s="29"/>
      <c r="P317" s="29"/>
      <c r="Q317" s="29"/>
      <c r="R317" s="29"/>
      <c r="S317" s="29"/>
      <c r="T317" s="29"/>
      <c r="U317" s="29"/>
      <c r="V317" s="29"/>
    </row>
    <row r="318" spans="3:22" ht="12">
      <c r="C318" s="38"/>
      <c r="D318" s="38"/>
      <c r="E318" s="38"/>
      <c r="F318" s="38"/>
      <c r="G318" s="38"/>
      <c r="H318" s="38"/>
      <c r="I318" s="38"/>
      <c r="J318" s="38"/>
      <c r="K318" s="38"/>
      <c r="L318" s="38"/>
      <c r="M318" s="38"/>
      <c r="N318" s="38"/>
      <c r="O318" s="38"/>
      <c r="P318" s="38"/>
      <c r="Q318" s="38"/>
      <c r="R318" s="38"/>
      <c r="S318" s="38"/>
      <c r="T318" s="38"/>
      <c r="U318" s="38"/>
      <c r="V318" s="38"/>
    </row>
    <row r="319" spans="3:22" ht="12">
      <c r="C319" s="38"/>
      <c r="D319" s="38"/>
      <c r="E319" s="38"/>
      <c r="F319" s="38"/>
      <c r="G319" s="29"/>
      <c r="H319" s="29"/>
      <c r="I319" s="29"/>
      <c r="J319" s="29"/>
      <c r="K319" s="29"/>
      <c r="L319" s="29"/>
      <c r="M319" s="29"/>
      <c r="N319" s="29"/>
      <c r="O319" s="38"/>
      <c r="P319" s="38"/>
      <c r="Q319" s="38"/>
      <c r="R319" s="38"/>
      <c r="S319" s="38"/>
      <c r="T319" s="38"/>
      <c r="U319" s="38"/>
      <c r="V319" s="38"/>
    </row>
    <row r="320" spans="3:22" ht="12">
      <c r="C320" s="38"/>
      <c r="D320" s="38"/>
      <c r="E320" s="38"/>
      <c r="F320" s="38"/>
      <c r="G320" s="40"/>
      <c r="H320" s="41"/>
      <c r="I320" s="29"/>
      <c r="J320" s="29"/>
      <c r="K320" s="29"/>
      <c r="L320" s="29"/>
      <c r="M320" s="29"/>
      <c r="N320" s="29"/>
      <c r="O320" s="38"/>
      <c r="P320" s="38"/>
      <c r="Q320" s="38"/>
      <c r="R320" s="38"/>
      <c r="S320" s="38"/>
      <c r="T320" s="38"/>
      <c r="U320" s="38"/>
      <c r="V320" s="38"/>
    </row>
    <row r="321" spans="3:22" ht="12">
      <c r="C321" s="38"/>
      <c r="D321" s="38"/>
      <c r="E321" s="38"/>
      <c r="F321" s="38"/>
      <c r="G321" s="38"/>
      <c r="H321" s="38"/>
      <c r="I321" s="38"/>
      <c r="J321" s="38"/>
      <c r="K321" s="38"/>
      <c r="L321" s="38"/>
      <c r="M321" s="38"/>
      <c r="N321" s="38"/>
      <c r="O321" s="38"/>
      <c r="P321" s="38"/>
      <c r="Q321" s="38"/>
      <c r="R321" s="38"/>
      <c r="S321" s="38"/>
      <c r="T321" s="38"/>
      <c r="U321" s="38"/>
      <c r="V321" s="38"/>
    </row>
    <row r="322" spans="3:22" ht="12">
      <c r="C322" s="38"/>
      <c r="D322" s="38"/>
      <c r="E322" s="38"/>
      <c r="F322" s="38"/>
      <c r="G322" s="38"/>
      <c r="H322" s="38"/>
      <c r="I322" s="38"/>
      <c r="J322" s="38"/>
      <c r="K322" s="38"/>
      <c r="L322" s="38"/>
      <c r="M322" s="38"/>
      <c r="N322" s="38"/>
      <c r="O322" s="38"/>
      <c r="P322" s="38"/>
      <c r="Q322" s="38"/>
      <c r="R322" s="38"/>
      <c r="S322" s="38"/>
      <c r="T322" s="38"/>
      <c r="U322" s="38"/>
      <c r="V322" s="38"/>
    </row>
    <row r="323" spans="3:22" ht="12">
      <c r="C323" s="38"/>
      <c r="D323" s="29"/>
      <c r="E323" s="29"/>
      <c r="F323" s="29"/>
      <c r="G323" s="29"/>
      <c r="H323" s="29"/>
      <c r="I323" s="38"/>
      <c r="J323" s="38"/>
      <c r="K323" s="38"/>
      <c r="L323" s="38"/>
      <c r="M323" s="38"/>
      <c r="N323" s="38"/>
      <c r="O323" s="38"/>
      <c r="P323" s="38"/>
      <c r="Q323" s="38"/>
      <c r="R323" s="38"/>
      <c r="S323" s="38"/>
      <c r="T323" s="38"/>
      <c r="U323" s="38"/>
      <c r="V323" s="38"/>
    </row>
    <row r="324" spans="3:22" ht="12">
      <c r="C324" s="38"/>
      <c r="D324" s="38"/>
      <c r="E324" s="38"/>
      <c r="F324" s="38"/>
      <c r="G324" s="38"/>
      <c r="H324" s="38"/>
      <c r="I324" s="38"/>
      <c r="J324" s="38"/>
      <c r="K324" s="38"/>
      <c r="L324" s="38"/>
      <c r="M324" s="38"/>
      <c r="N324" s="38"/>
      <c r="O324" s="38"/>
      <c r="P324" s="38"/>
      <c r="Q324" s="38"/>
      <c r="R324" s="38"/>
      <c r="S324" s="38"/>
      <c r="T324" s="38"/>
      <c r="U324" s="38"/>
      <c r="V324" s="38"/>
    </row>
    <row r="325" spans="3:22" ht="12">
      <c r="C325" s="29"/>
      <c r="D325" s="38"/>
      <c r="E325" s="38"/>
      <c r="F325" s="38"/>
      <c r="G325" s="38"/>
      <c r="H325" s="29"/>
      <c r="I325" s="29"/>
      <c r="J325" s="29"/>
      <c r="K325" s="38"/>
      <c r="L325" s="38"/>
      <c r="M325" s="38"/>
      <c r="N325" s="38"/>
      <c r="O325" s="38"/>
      <c r="P325" s="38"/>
      <c r="Q325" s="38"/>
      <c r="R325" s="38"/>
      <c r="S325" s="38"/>
      <c r="T325" s="38"/>
      <c r="U325" s="38"/>
      <c r="V325" s="38"/>
    </row>
    <row r="326" spans="3:22" ht="12">
      <c r="C326" s="38"/>
      <c r="D326" s="38"/>
      <c r="E326" s="38"/>
      <c r="F326" s="38"/>
      <c r="G326" s="38"/>
      <c r="H326" s="38"/>
      <c r="I326" s="38"/>
      <c r="J326" s="38"/>
      <c r="K326" s="38"/>
      <c r="L326" s="38"/>
      <c r="M326" s="38"/>
      <c r="N326" s="38"/>
      <c r="O326" s="38"/>
      <c r="P326" s="38"/>
      <c r="Q326" s="38"/>
      <c r="R326" s="38"/>
      <c r="S326" s="38"/>
      <c r="T326" s="38"/>
      <c r="U326" s="38"/>
      <c r="V326" s="38"/>
    </row>
    <row r="327" spans="3:22" ht="12">
      <c r="C327" s="38"/>
      <c r="D327" s="38"/>
      <c r="E327" s="38"/>
      <c r="F327" s="38"/>
      <c r="G327" s="38"/>
      <c r="H327" s="38"/>
      <c r="I327" s="38"/>
      <c r="J327" s="38"/>
      <c r="K327" s="38"/>
      <c r="L327" s="38"/>
      <c r="M327" s="38"/>
      <c r="N327" s="38"/>
      <c r="O327" s="38"/>
      <c r="P327" s="38"/>
      <c r="Q327" s="38"/>
      <c r="R327" s="38"/>
      <c r="S327" s="38"/>
      <c r="T327" s="38"/>
      <c r="U327" s="38"/>
      <c r="V327" s="38"/>
    </row>
    <row r="328" spans="3:22" ht="12">
      <c r="C328" s="38"/>
      <c r="D328" s="38"/>
      <c r="E328" s="38"/>
      <c r="F328" s="38"/>
      <c r="G328" s="38"/>
      <c r="H328" s="38"/>
      <c r="I328" s="38"/>
      <c r="J328" s="38"/>
      <c r="K328" s="38"/>
      <c r="L328" s="38"/>
      <c r="M328" s="38"/>
      <c r="N328" s="38"/>
      <c r="O328" s="38"/>
      <c r="P328" s="38"/>
      <c r="Q328" s="38"/>
      <c r="R328" s="38"/>
      <c r="S328" s="38"/>
      <c r="T328" s="38"/>
      <c r="U328" s="38"/>
      <c r="V328" s="38"/>
    </row>
    <row r="329" spans="3:22" ht="12">
      <c r="C329" s="38"/>
      <c r="D329" s="38"/>
      <c r="E329" s="38"/>
      <c r="F329" s="38"/>
      <c r="G329" s="29"/>
      <c r="H329" s="38"/>
      <c r="I329" s="38"/>
      <c r="J329" s="38"/>
      <c r="K329" s="38"/>
      <c r="L329" s="38"/>
      <c r="M329" s="38"/>
      <c r="N329" s="38"/>
      <c r="O329" s="38"/>
      <c r="P329" s="38"/>
      <c r="Q329" s="38"/>
      <c r="R329" s="38"/>
      <c r="S329" s="38"/>
      <c r="T329" s="38"/>
      <c r="U329" s="38"/>
      <c r="V329" s="38"/>
    </row>
    <row r="330" spans="3:22" ht="12">
      <c r="C330" s="38"/>
      <c r="D330" s="38"/>
      <c r="E330" s="38"/>
      <c r="F330" s="38"/>
      <c r="G330" s="38"/>
      <c r="H330" s="38"/>
      <c r="I330" s="38"/>
      <c r="J330" s="38"/>
      <c r="K330" s="38"/>
      <c r="L330" s="38"/>
      <c r="M330" s="38"/>
      <c r="N330" s="38"/>
      <c r="O330" s="38"/>
      <c r="P330" s="38"/>
      <c r="Q330" s="38"/>
      <c r="R330" s="38"/>
      <c r="S330" s="38"/>
      <c r="T330" s="38"/>
      <c r="U330" s="38"/>
      <c r="V330" s="38"/>
    </row>
    <row r="331" spans="3:22" ht="12">
      <c r="C331" s="38"/>
      <c r="D331" s="38"/>
      <c r="E331" s="38"/>
      <c r="F331" s="38"/>
      <c r="G331" s="38"/>
      <c r="H331" s="38"/>
      <c r="I331" s="38"/>
      <c r="J331" s="38"/>
      <c r="K331" s="38"/>
      <c r="L331" s="38"/>
      <c r="M331" s="38"/>
      <c r="N331" s="38"/>
      <c r="O331" s="38"/>
      <c r="P331" s="38"/>
      <c r="Q331" s="38"/>
      <c r="R331" s="38"/>
      <c r="S331" s="38"/>
      <c r="T331" s="38"/>
      <c r="U331" s="38"/>
      <c r="V331" s="38"/>
    </row>
    <row r="332" spans="3:22" ht="12">
      <c r="C332" s="38"/>
      <c r="D332" s="38"/>
      <c r="E332" s="38"/>
      <c r="F332" s="38"/>
      <c r="G332" s="38"/>
      <c r="H332" s="38"/>
      <c r="I332" s="38"/>
      <c r="J332" s="38"/>
      <c r="K332" s="29"/>
      <c r="L332" s="29"/>
      <c r="M332" s="29"/>
      <c r="N332" s="29"/>
      <c r="O332" s="29"/>
      <c r="P332" s="29"/>
      <c r="Q332" s="29"/>
      <c r="R332" s="29"/>
      <c r="S332" s="38"/>
      <c r="T332" s="38"/>
      <c r="U332" s="38"/>
      <c r="V332" s="38"/>
    </row>
    <row r="333" spans="3:22" ht="12">
      <c r="C333" s="38"/>
      <c r="D333" s="38"/>
      <c r="E333" s="38"/>
      <c r="F333" s="38"/>
      <c r="G333" s="38"/>
      <c r="H333" s="38"/>
      <c r="I333" s="38"/>
      <c r="J333" s="38"/>
      <c r="K333" s="38"/>
      <c r="L333" s="38"/>
      <c r="M333" s="38"/>
      <c r="N333" s="38"/>
      <c r="O333" s="38"/>
      <c r="P333" s="38"/>
      <c r="Q333" s="38"/>
      <c r="R333" s="38"/>
      <c r="S333" s="38"/>
      <c r="T333" s="38"/>
      <c r="U333" s="38"/>
      <c r="V333" s="38"/>
    </row>
    <row r="334" spans="3:22" ht="12">
      <c r="C334" s="38"/>
      <c r="D334" s="38"/>
      <c r="E334" s="38"/>
      <c r="F334" s="38"/>
      <c r="G334" s="38"/>
      <c r="H334" s="38"/>
      <c r="I334" s="38"/>
      <c r="J334" s="38"/>
      <c r="K334" s="38"/>
      <c r="L334" s="38"/>
      <c r="M334" s="38"/>
      <c r="N334" s="38"/>
      <c r="O334" s="38"/>
      <c r="P334" s="38"/>
      <c r="Q334" s="38"/>
      <c r="R334" s="38"/>
      <c r="S334" s="38"/>
      <c r="T334" s="38"/>
      <c r="U334" s="38"/>
      <c r="V334" s="38"/>
    </row>
    <row r="335" spans="3:22" ht="12">
      <c r="C335" s="38"/>
      <c r="D335" s="38"/>
      <c r="E335" s="38"/>
      <c r="F335" s="38"/>
      <c r="G335" s="38"/>
      <c r="H335" s="38"/>
      <c r="I335" s="38"/>
      <c r="J335" s="38"/>
      <c r="K335" s="38"/>
      <c r="L335" s="38"/>
      <c r="M335" s="38"/>
      <c r="N335" s="38"/>
      <c r="O335" s="38"/>
      <c r="P335" s="38"/>
      <c r="Q335" s="38"/>
      <c r="R335" s="38"/>
      <c r="S335" s="38"/>
      <c r="T335" s="38"/>
      <c r="U335" s="38"/>
      <c r="V335" s="38"/>
    </row>
    <row r="336" spans="3:22" ht="12">
      <c r="C336" s="38"/>
      <c r="D336" s="38"/>
      <c r="E336" s="38"/>
      <c r="F336" s="38"/>
      <c r="G336" s="38"/>
      <c r="H336" s="38"/>
      <c r="I336" s="38"/>
      <c r="J336" s="38"/>
      <c r="K336" s="38"/>
      <c r="L336" s="38"/>
      <c r="M336" s="38"/>
      <c r="N336" s="38"/>
      <c r="O336" s="38"/>
      <c r="P336" s="38"/>
      <c r="Q336" s="38"/>
      <c r="R336" s="38"/>
      <c r="S336" s="38"/>
      <c r="T336" s="38"/>
      <c r="U336" s="38"/>
      <c r="V336" s="38"/>
    </row>
    <row r="337" spans="3:22" ht="12">
      <c r="C337" s="38"/>
      <c r="D337" s="38"/>
      <c r="E337" s="38"/>
      <c r="F337" s="38"/>
      <c r="G337" s="38"/>
      <c r="H337" s="38"/>
      <c r="I337" s="38"/>
      <c r="J337" s="38"/>
      <c r="K337" s="38"/>
      <c r="L337" s="38"/>
      <c r="M337" s="38"/>
      <c r="N337" s="38"/>
      <c r="O337" s="38"/>
      <c r="P337" s="38"/>
      <c r="Q337" s="38"/>
      <c r="R337" s="38"/>
      <c r="S337" s="38"/>
      <c r="T337" s="38"/>
      <c r="U337" s="38"/>
      <c r="V337" s="38"/>
    </row>
    <row r="338" spans="3:22" ht="12">
      <c r="C338" s="38"/>
      <c r="D338" s="38"/>
      <c r="E338" s="38"/>
      <c r="F338" s="38"/>
      <c r="G338" s="38"/>
      <c r="H338" s="38"/>
      <c r="I338" s="38"/>
      <c r="J338" s="38"/>
      <c r="K338" s="38"/>
      <c r="L338" s="38"/>
      <c r="M338" s="38"/>
      <c r="N338" s="38"/>
      <c r="O338" s="38"/>
      <c r="P338" s="38"/>
      <c r="Q338" s="38"/>
      <c r="R338" s="38"/>
      <c r="S338" s="38"/>
      <c r="T338" s="38"/>
      <c r="U338" s="38"/>
      <c r="V338" s="38"/>
    </row>
    <row r="339" spans="3:22" ht="12">
      <c r="C339" s="38"/>
      <c r="D339" s="38"/>
      <c r="E339" s="38"/>
      <c r="F339" s="38"/>
      <c r="G339" s="38"/>
      <c r="H339" s="38"/>
      <c r="I339" s="38"/>
      <c r="J339" s="38"/>
      <c r="K339" s="38"/>
      <c r="L339" s="38"/>
      <c r="M339" s="38"/>
      <c r="N339" s="38"/>
      <c r="O339" s="38"/>
      <c r="P339" s="38"/>
      <c r="Q339" s="38"/>
      <c r="R339" s="38"/>
      <c r="S339" s="38"/>
      <c r="T339" s="38"/>
      <c r="U339" s="38"/>
      <c r="V339" s="38"/>
    </row>
    <row r="340" spans="3:22" ht="12">
      <c r="C340" s="38"/>
      <c r="D340" s="38"/>
      <c r="E340" s="38"/>
      <c r="F340" s="38"/>
      <c r="G340" s="38"/>
      <c r="H340" s="29"/>
      <c r="I340" s="29"/>
      <c r="J340" s="29"/>
      <c r="K340" s="29"/>
      <c r="L340" s="29"/>
      <c r="M340" s="29"/>
      <c r="N340" s="29"/>
      <c r="O340" s="29"/>
      <c r="P340" s="29"/>
      <c r="Q340" s="29"/>
      <c r="R340" s="38"/>
      <c r="S340" s="38"/>
      <c r="T340" s="38"/>
      <c r="U340" s="38"/>
      <c r="V340" s="38"/>
    </row>
    <row r="341" spans="3:22" ht="12">
      <c r="C341" s="38"/>
      <c r="D341" s="38"/>
      <c r="E341" s="38"/>
      <c r="F341" s="38"/>
      <c r="G341" s="38"/>
      <c r="H341" s="29"/>
      <c r="I341" s="29"/>
      <c r="J341" s="29"/>
      <c r="K341" s="38"/>
      <c r="L341" s="38"/>
      <c r="M341" s="38"/>
      <c r="N341" s="38"/>
      <c r="O341" s="38"/>
      <c r="P341" s="38"/>
      <c r="Q341" s="38"/>
      <c r="R341" s="38"/>
      <c r="S341" s="38"/>
      <c r="T341" s="38"/>
      <c r="U341" s="38"/>
      <c r="V341" s="38"/>
    </row>
    <row r="342" spans="3:22" ht="12">
      <c r="C342" s="29"/>
      <c r="D342" s="29"/>
      <c r="E342" s="29"/>
      <c r="F342" s="29"/>
      <c r="G342" s="29"/>
      <c r="H342" s="29"/>
      <c r="I342" s="38"/>
      <c r="J342" s="38"/>
      <c r="K342" s="38"/>
      <c r="L342" s="38"/>
      <c r="M342" s="38"/>
      <c r="N342" s="38"/>
      <c r="O342" s="38"/>
      <c r="P342" s="38"/>
      <c r="Q342" s="38"/>
      <c r="R342" s="38"/>
      <c r="S342" s="38"/>
      <c r="T342" s="38"/>
      <c r="U342" s="38"/>
      <c r="V342" s="38"/>
    </row>
    <row r="343" spans="3:22" ht="12">
      <c r="C343" s="38"/>
      <c r="D343" s="38"/>
      <c r="E343" s="38"/>
      <c r="F343" s="38"/>
      <c r="G343" s="38"/>
      <c r="H343" s="38"/>
      <c r="I343" s="38"/>
      <c r="J343" s="38"/>
      <c r="K343" s="38"/>
      <c r="L343" s="38"/>
      <c r="M343" s="38"/>
      <c r="N343" s="38"/>
      <c r="O343" s="38"/>
      <c r="P343" s="38"/>
      <c r="Q343" s="38"/>
      <c r="R343" s="38"/>
      <c r="S343" s="38"/>
      <c r="T343" s="38"/>
      <c r="U343" s="38"/>
      <c r="V343" s="38"/>
    </row>
    <row r="344" spans="3:22" ht="12">
      <c r="C344" s="38"/>
      <c r="D344" s="38"/>
      <c r="E344" s="38"/>
      <c r="F344" s="38"/>
      <c r="G344" s="38"/>
      <c r="H344" s="38"/>
      <c r="I344" s="38"/>
      <c r="J344" s="38"/>
      <c r="K344" s="38"/>
      <c r="L344" s="38"/>
      <c r="M344" s="38"/>
      <c r="N344" s="38"/>
      <c r="O344" s="38"/>
      <c r="P344" s="38"/>
      <c r="Q344" s="38"/>
      <c r="R344" s="38"/>
      <c r="S344" s="38"/>
      <c r="T344" s="38"/>
      <c r="U344" s="38"/>
      <c r="V344" s="38"/>
    </row>
    <row r="345" spans="3:22" ht="12">
      <c r="C345" s="38"/>
      <c r="D345" s="38"/>
      <c r="E345" s="38"/>
      <c r="F345" s="38"/>
      <c r="G345" s="38"/>
      <c r="H345" s="29"/>
      <c r="I345" s="29"/>
      <c r="J345" s="29"/>
      <c r="K345" s="29"/>
      <c r="L345" s="29"/>
      <c r="M345" s="29"/>
      <c r="N345" s="29"/>
      <c r="O345" s="29"/>
      <c r="P345" s="29"/>
      <c r="Q345" s="29"/>
      <c r="R345" s="38"/>
      <c r="S345" s="38"/>
      <c r="T345" s="38"/>
      <c r="U345" s="38"/>
      <c r="V345" s="38"/>
    </row>
    <row r="346" spans="3:22" ht="12">
      <c r="C346" s="38"/>
      <c r="D346" s="38"/>
      <c r="E346" s="38"/>
      <c r="F346" s="38"/>
      <c r="G346" s="38"/>
      <c r="H346" s="38"/>
      <c r="I346" s="38"/>
      <c r="J346" s="38"/>
      <c r="K346" s="38"/>
      <c r="L346" s="38"/>
      <c r="M346" s="38"/>
      <c r="N346" s="38"/>
      <c r="O346" s="38"/>
      <c r="P346" s="38"/>
      <c r="Q346" s="38"/>
      <c r="R346" s="38"/>
      <c r="S346" s="38"/>
      <c r="T346" s="38"/>
      <c r="U346" s="29"/>
      <c r="V346" s="29"/>
    </row>
    <row r="347" spans="3:22" ht="12">
      <c r="C347" s="38"/>
      <c r="D347" s="38"/>
      <c r="E347" s="38"/>
      <c r="F347" s="38"/>
      <c r="G347" s="38"/>
      <c r="H347" s="38"/>
      <c r="I347" s="38"/>
      <c r="J347" s="38"/>
      <c r="K347" s="38"/>
      <c r="L347" s="38"/>
      <c r="M347" s="38"/>
      <c r="N347" s="38"/>
      <c r="O347" s="38"/>
      <c r="P347" s="38"/>
      <c r="Q347" s="38"/>
      <c r="R347" s="38"/>
      <c r="S347" s="38"/>
      <c r="T347" s="38"/>
      <c r="U347" s="38"/>
      <c r="V347" s="38"/>
    </row>
    <row r="348" spans="3:22" ht="12">
      <c r="C348" s="38"/>
      <c r="D348" s="38"/>
      <c r="E348" s="38"/>
      <c r="F348" s="38"/>
      <c r="G348" s="38"/>
      <c r="H348" s="38"/>
      <c r="I348" s="38"/>
      <c r="J348" s="38"/>
      <c r="K348" s="38"/>
      <c r="L348" s="38"/>
      <c r="M348" s="38"/>
      <c r="N348" s="38"/>
      <c r="O348" s="38"/>
      <c r="P348" s="38"/>
      <c r="Q348" s="38"/>
      <c r="R348" s="38"/>
      <c r="S348" s="38"/>
      <c r="T348" s="38"/>
      <c r="U348" s="38"/>
      <c r="V348" s="38"/>
    </row>
    <row r="349" spans="3:22" ht="12">
      <c r="C349" s="29"/>
      <c r="D349" s="38"/>
      <c r="E349" s="38"/>
      <c r="F349" s="38"/>
      <c r="G349" s="38"/>
      <c r="H349" s="38"/>
      <c r="I349" s="38"/>
      <c r="J349" s="38"/>
      <c r="K349" s="38"/>
      <c r="L349" s="38"/>
      <c r="M349" s="38"/>
      <c r="N349" s="38"/>
      <c r="O349" s="38"/>
      <c r="P349" s="38"/>
      <c r="Q349" s="38"/>
      <c r="R349" s="38"/>
      <c r="S349" s="38"/>
      <c r="T349" s="38"/>
      <c r="U349" s="38"/>
      <c r="V349" s="38"/>
    </row>
    <row r="350" spans="3:22" ht="12">
      <c r="C350" s="38"/>
      <c r="D350" s="38"/>
      <c r="E350" s="38"/>
      <c r="F350" s="38"/>
      <c r="G350" s="38"/>
      <c r="H350" s="38"/>
      <c r="I350" s="38"/>
      <c r="J350" s="38"/>
      <c r="K350" s="38"/>
      <c r="L350" s="38"/>
      <c r="M350" s="38"/>
      <c r="N350" s="38"/>
      <c r="O350" s="38"/>
      <c r="P350" s="38"/>
      <c r="Q350" s="38"/>
      <c r="R350" s="38"/>
      <c r="S350" s="38"/>
      <c r="T350" s="38"/>
      <c r="U350" s="38"/>
      <c r="V350" s="38"/>
    </row>
    <row r="351" spans="3:22" ht="12">
      <c r="C351" s="29"/>
      <c r="D351" s="29"/>
      <c r="E351" s="29"/>
      <c r="F351" s="29"/>
      <c r="G351" s="29"/>
      <c r="H351" s="29"/>
      <c r="I351" s="38"/>
      <c r="J351" s="38"/>
      <c r="K351" s="38"/>
      <c r="L351" s="38"/>
      <c r="M351" s="38"/>
      <c r="N351" s="38"/>
      <c r="O351" s="38"/>
      <c r="P351" s="38"/>
      <c r="Q351" s="38"/>
      <c r="R351" s="38"/>
      <c r="S351" s="38"/>
      <c r="T351" s="38"/>
      <c r="U351" s="38"/>
      <c r="V351" s="38"/>
    </row>
    <row r="352" spans="3:22" ht="12">
      <c r="C352" s="29"/>
      <c r="D352" s="29"/>
      <c r="E352" s="29"/>
      <c r="F352" s="29"/>
      <c r="G352" s="29"/>
      <c r="H352" s="29"/>
      <c r="I352" s="29"/>
      <c r="J352" s="29"/>
      <c r="K352" s="29"/>
      <c r="L352" s="38"/>
      <c r="M352" s="29"/>
      <c r="N352" s="38"/>
      <c r="O352" s="38"/>
      <c r="P352" s="38"/>
      <c r="Q352" s="38"/>
      <c r="R352" s="38"/>
      <c r="S352" s="38"/>
      <c r="T352" s="38"/>
      <c r="U352" s="38"/>
      <c r="V352" s="38"/>
    </row>
    <row r="353" spans="3:22" ht="12">
      <c r="C353" s="38"/>
      <c r="D353" s="38"/>
      <c r="E353" s="38"/>
      <c r="F353" s="38"/>
      <c r="G353" s="38"/>
      <c r="H353" s="38"/>
      <c r="I353" s="38"/>
      <c r="J353" s="38"/>
      <c r="K353" s="38"/>
      <c r="L353" s="38"/>
      <c r="M353" s="38"/>
      <c r="N353" s="38"/>
      <c r="O353" s="38"/>
      <c r="P353" s="38"/>
      <c r="Q353" s="38"/>
      <c r="R353" s="38"/>
      <c r="S353" s="38"/>
      <c r="T353" s="38"/>
      <c r="U353" s="38"/>
      <c r="V353" s="38"/>
    </row>
    <row r="354" spans="3:22" ht="12">
      <c r="C354" s="38"/>
      <c r="D354" s="38"/>
      <c r="E354" s="38"/>
      <c r="F354" s="38"/>
      <c r="G354" s="38"/>
      <c r="H354" s="38"/>
      <c r="I354" s="38"/>
      <c r="J354" s="38"/>
      <c r="K354" s="38"/>
      <c r="L354" s="38"/>
      <c r="M354" s="38"/>
      <c r="N354" s="38"/>
      <c r="O354" s="38"/>
      <c r="P354" s="38"/>
      <c r="Q354" s="38"/>
      <c r="R354" s="38"/>
      <c r="S354" s="38"/>
      <c r="T354" s="38"/>
      <c r="U354" s="38"/>
      <c r="V354" s="38"/>
    </row>
    <row r="355" spans="3:22" ht="12">
      <c r="C355" s="38"/>
      <c r="D355" s="38"/>
      <c r="E355" s="38"/>
      <c r="F355" s="38"/>
      <c r="G355" s="38"/>
      <c r="H355" s="38"/>
      <c r="I355" s="38"/>
      <c r="J355" s="38"/>
      <c r="K355" s="38"/>
      <c r="L355" s="38"/>
      <c r="M355" s="38"/>
      <c r="N355" s="38"/>
      <c r="O355" s="38"/>
      <c r="P355" s="38"/>
      <c r="Q355" s="38"/>
      <c r="R355" s="38"/>
      <c r="S355" s="38"/>
      <c r="T355" s="38"/>
      <c r="U355" s="38"/>
      <c r="V355" s="38"/>
    </row>
    <row r="356" spans="3:22" ht="12">
      <c r="C356" s="38"/>
      <c r="D356" s="38"/>
      <c r="E356" s="38"/>
      <c r="F356" s="38"/>
      <c r="G356" s="38"/>
      <c r="H356" s="38"/>
      <c r="I356" s="38"/>
      <c r="J356" s="38"/>
      <c r="K356" s="38"/>
      <c r="L356" s="38"/>
      <c r="M356" s="38"/>
      <c r="N356" s="38"/>
      <c r="O356" s="38"/>
      <c r="P356" s="38"/>
      <c r="Q356" s="38"/>
      <c r="R356" s="38"/>
      <c r="S356" s="38"/>
      <c r="T356" s="38"/>
      <c r="U356" s="38"/>
      <c r="V356" s="38"/>
    </row>
    <row r="357" spans="3:22" ht="12">
      <c r="C357" s="38"/>
      <c r="D357" s="38"/>
      <c r="E357" s="38"/>
      <c r="F357" s="38"/>
      <c r="G357" s="38"/>
      <c r="H357" s="38"/>
      <c r="I357" s="38"/>
      <c r="J357" s="38"/>
      <c r="K357" s="38"/>
      <c r="L357" s="38"/>
      <c r="M357" s="38"/>
      <c r="N357" s="38"/>
      <c r="O357" s="38"/>
      <c r="P357" s="38"/>
      <c r="Q357" s="38"/>
      <c r="R357" s="38"/>
      <c r="S357" s="38"/>
      <c r="T357" s="38"/>
      <c r="U357" s="38"/>
      <c r="V357" s="38"/>
    </row>
    <row r="358" spans="3:22" ht="12">
      <c r="C358" s="38"/>
      <c r="D358" s="38"/>
      <c r="E358" s="38"/>
      <c r="F358" s="38"/>
      <c r="G358" s="38"/>
      <c r="H358" s="38"/>
      <c r="I358" s="38"/>
      <c r="J358" s="38"/>
      <c r="K358" s="38"/>
      <c r="L358" s="38"/>
      <c r="M358" s="38"/>
      <c r="N358" s="38"/>
      <c r="O358" s="38"/>
      <c r="P358" s="38"/>
      <c r="Q358" s="38"/>
      <c r="R358" s="38"/>
      <c r="S358" s="38"/>
      <c r="T358" s="38"/>
      <c r="U358" s="38"/>
      <c r="V358" s="38"/>
    </row>
    <row r="359" spans="3:22" ht="12">
      <c r="C359" s="29"/>
      <c r="D359" s="29"/>
      <c r="E359" s="29"/>
      <c r="F359" s="29"/>
      <c r="G359" s="29"/>
      <c r="H359" s="29"/>
      <c r="I359" s="38"/>
      <c r="J359" s="38"/>
      <c r="K359" s="38"/>
      <c r="L359" s="38"/>
      <c r="M359" s="38"/>
      <c r="N359" s="38"/>
      <c r="O359" s="38"/>
      <c r="P359" s="38"/>
      <c r="Q359" s="38"/>
      <c r="R359" s="38"/>
      <c r="S359" s="38"/>
      <c r="T359" s="38"/>
      <c r="U359" s="38"/>
      <c r="V359" s="38"/>
    </row>
    <row r="360" spans="3:22" ht="12">
      <c r="C360" s="38"/>
      <c r="D360" s="38"/>
      <c r="E360" s="38"/>
      <c r="F360" s="38"/>
      <c r="G360" s="38"/>
      <c r="H360" s="38"/>
      <c r="I360" s="38"/>
      <c r="J360" s="38"/>
      <c r="K360" s="38"/>
      <c r="L360" s="38"/>
      <c r="M360" s="38"/>
      <c r="N360" s="38"/>
      <c r="O360" s="38"/>
      <c r="P360" s="38"/>
      <c r="Q360" s="38"/>
      <c r="R360" s="38"/>
      <c r="S360" s="38"/>
      <c r="T360" s="38"/>
      <c r="U360" s="38"/>
      <c r="V360" s="38"/>
    </row>
    <row r="361" spans="3:22" ht="12">
      <c r="C361" s="38"/>
      <c r="D361" s="38"/>
      <c r="E361" s="38"/>
      <c r="F361" s="38"/>
      <c r="G361" s="38"/>
      <c r="H361" s="29"/>
      <c r="I361" s="38"/>
      <c r="J361" s="38"/>
      <c r="K361" s="38"/>
      <c r="L361" s="38"/>
      <c r="M361" s="38"/>
      <c r="N361" s="38"/>
      <c r="O361" s="38"/>
      <c r="P361" s="38"/>
      <c r="Q361" s="38"/>
      <c r="R361" s="38"/>
      <c r="S361" s="38"/>
      <c r="T361" s="38"/>
      <c r="U361" s="38"/>
      <c r="V361" s="38"/>
    </row>
    <row r="362" spans="3:22" ht="12">
      <c r="C362" s="38"/>
      <c r="D362" s="38"/>
      <c r="E362" s="38"/>
      <c r="F362" s="38"/>
      <c r="G362" s="38"/>
      <c r="H362" s="38"/>
      <c r="I362" s="38"/>
      <c r="J362" s="38"/>
      <c r="K362" s="38"/>
      <c r="L362" s="38"/>
      <c r="M362" s="38"/>
      <c r="N362" s="38"/>
      <c r="O362" s="38"/>
      <c r="P362" s="38"/>
      <c r="Q362" s="38"/>
      <c r="R362" s="38"/>
      <c r="S362" s="38"/>
      <c r="T362" s="38"/>
      <c r="U362" s="38"/>
      <c r="V362" s="38"/>
    </row>
    <row r="363" spans="1:22" ht="15">
      <c r="A363" s="4"/>
      <c r="C363" s="38"/>
      <c r="D363" s="38"/>
      <c r="E363" s="38"/>
      <c r="F363" s="38"/>
      <c r="G363" s="38"/>
      <c r="H363" s="38"/>
      <c r="I363" s="38"/>
      <c r="J363" s="38"/>
      <c r="K363" s="38"/>
      <c r="L363" s="38"/>
      <c r="M363" s="39"/>
      <c r="N363" s="39"/>
      <c r="O363" s="39"/>
      <c r="P363" s="39"/>
      <c r="Q363" s="39"/>
      <c r="R363" s="39"/>
      <c r="S363" s="39"/>
      <c r="T363" s="39"/>
      <c r="U363" s="39"/>
      <c r="V363" s="39"/>
    </row>
    <row r="364" spans="3:22" ht="12">
      <c r="C364" s="29"/>
      <c r="D364" s="29"/>
      <c r="E364" s="29"/>
      <c r="F364" s="29"/>
      <c r="G364" s="29"/>
      <c r="H364" s="29"/>
      <c r="I364" s="29"/>
      <c r="J364" s="38"/>
      <c r="K364" s="38"/>
      <c r="L364" s="38"/>
      <c r="M364" s="38"/>
      <c r="N364" s="38"/>
      <c r="O364" s="38"/>
      <c r="P364" s="38"/>
      <c r="Q364" s="38"/>
      <c r="R364" s="38"/>
      <c r="S364" s="38"/>
      <c r="T364" s="38"/>
      <c r="U364" s="38"/>
      <c r="V364" s="38"/>
    </row>
    <row r="365" spans="3:22" ht="12">
      <c r="C365" s="38"/>
      <c r="D365" s="38"/>
      <c r="E365" s="38"/>
      <c r="F365" s="38"/>
      <c r="G365" s="38"/>
      <c r="H365" s="38"/>
      <c r="I365" s="38"/>
      <c r="J365" s="38"/>
      <c r="K365" s="38"/>
      <c r="L365" s="38"/>
      <c r="M365" s="38"/>
      <c r="N365" s="38"/>
      <c r="O365" s="38"/>
      <c r="P365" s="38"/>
      <c r="Q365" s="38"/>
      <c r="R365" s="38"/>
      <c r="S365" s="38"/>
      <c r="T365" s="38"/>
      <c r="U365" s="38"/>
      <c r="V365" s="38"/>
    </row>
    <row r="366" spans="3:22" ht="12">
      <c r="C366" s="38"/>
      <c r="D366" s="38"/>
      <c r="E366" s="38"/>
      <c r="F366" s="38"/>
      <c r="G366" s="38"/>
      <c r="H366" s="38"/>
      <c r="I366" s="38"/>
      <c r="J366" s="38"/>
      <c r="K366" s="38"/>
      <c r="L366" s="38"/>
      <c r="M366" s="38"/>
      <c r="N366" s="38"/>
      <c r="O366" s="38"/>
      <c r="P366" s="38"/>
      <c r="Q366" s="38"/>
      <c r="R366" s="38"/>
      <c r="S366" s="38"/>
      <c r="T366" s="38"/>
      <c r="U366" s="38"/>
      <c r="V366" s="38"/>
    </row>
    <row r="367" spans="3:22" ht="12">
      <c r="C367" s="38"/>
      <c r="D367" s="38"/>
      <c r="E367" s="38"/>
      <c r="F367" s="38"/>
      <c r="G367" s="38"/>
      <c r="H367" s="38"/>
      <c r="I367" s="38"/>
      <c r="J367" s="38"/>
      <c r="K367" s="38"/>
      <c r="L367" s="38"/>
      <c r="M367" s="38"/>
      <c r="N367" s="38"/>
      <c r="O367" s="38"/>
      <c r="P367" s="38"/>
      <c r="Q367" s="38"/>
      <c r="R367" s="38"/>
      <c r="S367" s="38"/>
      <c r="T367" s="38"/>
      <c r="U367" s="38"/>
      <c r="V367" s="38"/>
    </row>
    <row r="368" spans="3:22" ht="12">
      <c r="C368" s="38"/>
      <c r="D368" s="38"/>
      <c r="E368" s="38"/>
      <c r="F368" s="38"/>
      <c r="G368" s="38"/>
      <c r="H368" s="38"/>
      <c r="I368" s="38"/>
      <c r="J368" s="38"/>
      <c r="K368" s="38"/>
      <c r="L368" s="38"/>
      <c r="M368" s="38"/>
      <c r="N368" s="38"/>
      <c r="O368" s="38"/>
      <c r="P368" s="38"/>
      <c r="Q368" s="38"/>
      <c r="R368" s="38"/>
      <c r="S368" s="38"/>
      <c r="T368" s="38"/>
      <c r="U368" s="38"/>
      <c r="V368" s="38"/>
    </row>
    <row r="369" spans="3:22" ht="12">
      <c r="C369" s="38"/>
      <c r="D369" s="38"/>
      <c r="E369" s="38"/>
      <c r="F369" s="38"/>
      <c r="G369" s="38"/>
      <c r="H369" s="38"/>
      <c r="I369" s="38"/>
      <c r="J369" s="38"/>
      <c r="K369" s="38"/>
      <c r="L369" s="38"/>
      <c r="M369" s="38"/>
      <c r="N369" s="38"/>
      <c r="O369" s="38"/>
      <c r="P369" s="38"/>
      <c r="Q369" s="38"/>
      <c r="R369" s="38"/>
      <c r="S369" s="38"/>
      <c r="T369" s="38"/>
      <c r="U369" s="38"/>
      <c r="V369" s="38"/>
    </row>
    <row r="370" spans="3:22" ht="12">
      <c r="C370" s="38"/>
      <c r="D370" s="38"/>
      <c r="E370" s="38"/>
      <c r="F370" s="38"/>
      <c r="G370" s="38"/>
      <c r="H370" s="38"/>
      <c r="I370" s="38"/>
      <c r="J370" s="38"/>
      <c r="K370" s="38"/>
      <c r="L370" s="38"/>
      <c r="M370" s="38"/>
      <c r="N370" s="38"/>
      <c r="O370" s="38"/>
      <c r="P370" s="38"/>
      <c r="Q370" s="38"/>
      <c r="R370" s="38"/>
      <c r="S370" s="38"/>
      <c r="T370" s="38"/>
      <c r="U370" s="38"/>
      <c r="V370" s="38"/>
    </row>
    <row r="371" spans="3:22" ht="12">
      <c r="C371" s="29"/>
      <c r="D371" s="38"/>
      <c r="E371" s="38"/>
      <c r="F371" s="38"/>
      <c r="G371" s="38"/>
      <c r="H371" s="38"/>
      <c r="I371" s="38"/>
      <c r="J371" s="38"/>
      <c r="K371" s="38"/>
      <c r="L371" s="38"/>
      <c r="M371" s="38"/>
      <c r="N371" s="38"/>
      <c r="O371" s="38"/>
      <c r="P371" s="38"/>
      <c r="Q371" s="38"/>
      <c r="R371" s="38"/>
      <c r="S371" s="38"/>
      <c r="T371" s="38"/>
      <c r="U371" s="38"/>
      <c r="V371" s="38"/>
    </row>
    <row r="372" spans="3:22" ht="12">
      <c r="C372" s="38"/>
      <c r="D372" s="38"/>
      <c r="E372" s="38"/>
      <c r="F372" s="38"/>
      <c r="G372" s="38"/>
      <c r="H372" s="38"/>
      <c r="I372" s="38"/>
      <c r="J372" s="38"/>
      <c r="K372" s="38"/>
      <c r="L372" s="38"/>
      <c r="M372" s="38"/>
      <c r="N372" s="38"/>
      <c r="O372" s="38"/>
      <c r="P372" s="38"/>
      <c r="Q372" s="38"/>
      <c r="R372" s="38"/>
      <c r="S372" s="38"/>
      <c r="T372" s="38"/>
      <c r="U372" s="38"/>
      <c r="V372" s="38"/>
    </row>
    <row r="373" spans="3:22" ht="12">
      <c r="C373" s="38"/>
      <c r="D373" s="38"/>
      <c r="E373" s="38"/>
      <c r="F373" s="38"/>
      <c r="G373" s="38"/>
      <c r="H373" s="38"/>
      <c r="I373" s="38"/>
      <c r="J373" s="38"/>
      <c r="K373" s="38"/>
      <c r="L373" s="38"/>
      <c r="M373" s="38"/>
      <c r="N373" s="38"/>
      <c r="O373" s="38"/>
      <c r="P373" s="38"/>
      <c r="Q373" s="38"/>
      <c r="R373" s="38"/>
      <c r="S373" s="38"/>
      <c r="T373" s="38"/>
      <c r="U373" s="38"/>
      <c r="V373" s="38"/>
    </row>
    <row r="374" spans="3:22" ht="12">
      <c r="C374" s="38"/>
      <c r="D374" s="38"/>
      <c r="E374" s="38"/>
      <c r="F374" s="38"/>
      <c r="G374" s="38"/>
      <c r="H374" s="38"/>
      <c r="I374" s="38"/>
      <c r="J374" s="38"/>
      <c r="K374" s="38"/>
      <c r="L374" s="38"/>
      <c r="M374" s="38"/>
      <c r="N374" s="38"/>
      <c r="O374" s="38"/>
      <c r="P374" s="38"/>
      <c r="Q374" s="38"/>
      <c r="R374" s="38"/>
      <c r="S374" s="38"/>
      <c r="T374" s="38"/>
      <c r="U374" s="38"/>
      <c r="V374" s="38"/>
    </row>
    <row r="375" spans="3:22" ht="12">
      <c r="C375" s="29"/>
      <c r="D375" s="29"/>
      <c r="E375" s="29"/>
      <c r="F375" s="29"/>
      <c r="G375" s="29"/>
      <c r="H375" s="29"/>
      <c r="I375" s="29"/>
      <c r="J375" s="29"/>
      <c r="K375" s="29"/>
      <c r="L375" s="29"/>
      <c r="M375" s="29"/>
      <c r="N375" s="29"/>
      <c r="O375" s="29"/>
      <c r="P375" s="29"/>
      <c r="Q375" s="29"/>
      <c r="R375" s="29"/>
      <c r="S375" s="29"/>
      <c r="T375" s="29"/>
      <c r="U375" s="29"/>
      <c r="V375" s="29"/>
    </row>
    <row r="376" spans="3:22" ht="12">
      <c r="C376" s="38"/>
      <c r="D376" s="38"/>
      <c r="E376" s="38"/>
      <c r="F376" s="38"/>
      <c r="G376" s="38"/>
      <c r="H376" s="38"/>
      <c r="I376" s="38"/>
      <c r="J376" s="38"/>
      <c r="K376" s="38"/>
      <c r="L376" s="38"/>
      <c r="M376" s="38"/>
      <c r="N376" s="38"/>
      <c r="O376" s="38"/>
      <c r="P376" s="38"/>
      <c r="Q376" s="38"/>
      <c r="R376" s="38"/>
      <c r="S376" s="38"/>
      <c r="T376" s="38"/>
      <c r="U376" s="38"/>
      <c r="V376" s="38"/>
    </row>
    <row r="377" spans="3:22" ht="12">
      <c r="C377" s="38"/>
      <c r="D377" s="38"/>
      <c r="E377" s="29"/>
      <c r="F377" s="29"/>
      <c r="G377" s="29"/>
      <c r="H377" s="29"/>
      <c r="I377" s="29"/>
      <c r="J377" s="29"/>
      <c r="K377" s="29"/>
      <c r="L377" s="29"/>
      <c r="M377" s="29"/>
      <c r="N377" s="29"/>
      <c r="O377" s="29"/>
      <c r="P377" s="29"/>
      <c r="Q377" s="38"/>
      <c r="R377" s="38"/>
      <c r="S377" s="38"/>
      <c r="T377" s="38"/>
      <c r="U377" s="38"/>
      <c r="V377" s="38"/>
    </row>
    <row r="378" spans="4:22" ht="12.75">
      <c r="D378" s="5"/>
      <c r="E378" s="5"/>
      <c r="F378" s="23"/>
      <c r="I378"/>
      <c r="J378"/>
      <c r="K378"/>
      <c r="L378"/>
      <c r="M378"/>
      <c r="N378"/>
      <c r="O378"/>
      <c r="P378"/>
      <c r="Q378"/>
      <c r="R378"/>
      <c r="S378"/>
      <c r="T378"/>
      <c r="U378"/>
      <c r="V378"/>
    </row>
    <row r="379" spans="4:22" ht="12.75">
      <c r="D379" s="5"/>
      <c r="E379" s="5"/>
      <c r="F379" s="23"/>
      <c r="I379"/>
      <c r="J379"/>
      <c r="K379"/>
      <c r="L379"/>
      <c r="M379"/>
      <c r="N379"/>
      <c r="O379"/>
      <c r="P379"/>
      <c r="Q379"/>
      <c r="R379"/>
      <c r="S379"/>
      <c r="T379"/>
      <c r="U379"/>
      <c r="V379"/>
    </row>
    <row r="381" spans="3:22" ht="12">
      <c r="C381" s="24"/>
      <c r="D381" s="24"/>
      <c r="E381" s="24"/>
      <c r="F381" s="24"/>
      <c r="G381" s="24"/>
      <c r="H381" s="24"/>
      <c r="I381" s="24"/>
      <c r="J381" s="24"/>
      <c r="K381" s="24"/>
      <c r="L381" s="24"/>
      <c r="M381" s="24"/>
      <c r="N381" s="24"/>
      <c r="O381" s="24"/>
      <c r="P381" s="24"/>
      <c r="Q381" s="24"/>
      <c r="R381" s="24"/>
      <c r="S381" s="24"/>
      <c r="T381" s="24"/>
      <c r="U381" s="24"/>
      <c r="V381" s="24"/>
    </row>
    <row r="382" spans="3:22" ht="12">
      <c r="C382" s="24"/>
      <c r="D382" s="24"/>
      <c r="E382" s="24"/>
      <c r="F382" s="24"/>
      <c r="G382" s="24"/>
      <c r="H382" s="24"/>
      <c r="I382" s="24"/>
      <c r="J382" s="24"/>
      <c r="K382" s="24"/>
      <c r="L382" s="24"/>
      <c r="M382" s="24"/>
      <c r="N382" s="24"/>
      <c r="O382" s="24"/>
      <c r="P382" s="24"/>
      <c r="Q382" s="24"/>
      <c r="R382" s="24"/>
      <c r="S382" s="24"/>
      <c r="T382" s="24"/>
      <c r="U382" s="24"/>
      <c r="V382" s="24"/>
    </row>
    <row r="383" spans="3:22" ht="12">
      <c r="C383" s="24"/>
      <c r="D383" s="24"/>
      <c r="E383" s="24"/>
      <c r="F383" s="24"/>
      <c r="G383" s="24"/>
      <c r="H383" s="24"/>
      <c r="I383" s="24"/>
      <c r="J383" s="24"/>
      <c r="K383" s="24"/>
      <c r="L383" s="24"/>
      <c r="M383" s="24"/>
      <c r="N383" s="24"/>
      <c r="O383" s="24"/>
      <c r="P383" s="24"/>
      <c r="Q383" s="24"/>
      <c r="R383" s="24"/>
      <c r="S383" s="24"/>
      <c r="T383" s="24"/>
      <c r="U383" s="24"/>
      <c r="V383" s="24"/>
    </row>
    <row r="384" spans="3:22" ht="12">
      <c r="C384" s="24"/>
      <c r="D384" s="24"/>
      <c r="E384" s="24"/>
      <c r="F384" s="24"/>
      <c r="G384" s="24"/>
      <c r="H384" s="24"/>
      <c r="I384" s="24"/>
      <c r="J384" s="24"/>
      <c r="K384" s="24"/>
      <c r="L384" s="24"/>
      <c r="M384" s="24"/>
      <c r="N384" s="24"/>
      <c r="O384" s="24"/>
      <c r="P384" s="24"/>
      <c r="Q384" s="24"/>
      <c r="R384" s="24"/>
      <c r="S384" s="24"/>
      <c r="T384" s="24"/>
      <c r="U384" s="24"/>
      <c r="V384" s="24"/>
    </row>
    <row r="385" spans="1:22" ht="12">
      <c r="A385" s="3"/>
      <c r="C385" s="24"/>
      <c r="D385" s="24"/>
      <c r="E385" s="24"/>
      <c r="F385" s="24"/>
      <c r="G385" s="24"/>
      <c r="H385" s="24"/>
      <c r="I385" s="24"/>
      <c r="J385" s="24"/>
      <c r="K385" s="24"/>
      <c r="L385" s="24"/>
      <c r="M385" s="24"/>
      <c r="N385" s="24"/>
      <c r="O385" s="24"/>
      <c r="P385" s="24"/>
      <c r="Q385" s="24"/>
      <c r="R385" s="24"/>
      <c r="S385" s="24"/>
      <c r="T385" s="24"/>
      <c r="U385" s="24"/>
      <c r="V385" s="24"/>
    </row>
    <row r="386" spans="3:22" ht="12">
      <c r="C386" s="24"/>
      <c r="D386" s="24"/>
      <c r="E386" s="24"/>
      <c r="F386" s="24"/>
      <c r="G386" s="24"/>
      <c r="H386" s="24"/>
      <c r="I386" s="24"/>
      <c r="J386" s="24"/>
      <c r="K386" s="24"/>
      <c r="L386" s="24"/>
      <c r="M386" s="24"/>
      <c r="N386" s="24"/>
      <c r="O386" s="24"/>
      <c r="P386" s="24"/>
      <c r="Q386" s="24"/>
      <c r="R386" s="24"/>
      <c r="S386" s="24"/>
      <c r="T386" s="24"/>
      <c r="U386" s="24"/>
      <c r="V386" s="24"/>
    </row>
    <row r="387" spans="3:22" ht="12">
      <c r="C387" s="24"/>
      <c r="D387" s="24"/>
      <c r="E387" s="24"/>
      <c r="F387" s="24"/>
      <c r="G387" s="24"/>
      <c r="H387" s="24"/>
      <c r="I387" s="24"/>
      <c r="J387" s="24"/>
      <c r="K387" s="24"/>
      <c r="L387" s="24"/>
      <c r="M387" s="24"/>
      <c r="N387" s="24"/>
      <c r="O387" s="24"/>
      <c r="P387" s="24"/>
      <c r="Q387" s="24"/>
      <c r="R387" s="24"/>
      <c r="S387" s="24"/>
      <c r="T387" s="24"/>
      <c r="U387" s="24"/>
      <c r="V387" s="24"/>
    </row>
    <row r="388" spans="3:22" ht="12">
      <c r="C388" s="24"/>
      <c r="D388" s="24"/>
      <c r="E388" s="24"/>
      <c r="F388" s="24"/>
      <c r="G388" s="24"/>
      <c r="H388" s="24"/>
      <c r="I388" s="24"/>
      <c r="J388" s="24"/>
      <c r="K388" s="24"/>
      <c r="L388" s="24"/>
      <c r="M388" s="24"/>
      <c r="N388" s="24"/>
      <c r="O388" s="24"/>
      <c r="P388" s="24"/>
      <c r="Q388" s="24"/>
      <c r="R388" s="24"/>
      <c r="S388" s="24"/>
      <c r="T388" s="24"/>
      <c r="U388" s="24"/>
      <c r="V388" s="24"/>
    </row>
    <row r="389" spans="3:22" ht="12">
      <c r="C389" s="24"/>
      <c r="D389" s="24"/>
      <c r="E389" s="24"/>
      <c r="F389" s="24"/>
      <c r="G389" s="24"/>
      <c r="H389" s="24"/>
      <c r="I389" s="24"/>
      <c r="J389" s="24"/>
      <c r="K389" s="24"/>
      <c r="L389" s="24"/>
      <c r="M389" s="24"/>
      <c r="N389" s="24"/>
      <c r="O389" s="24"/>
      <c r="P389" s="24"/>
      <c r="Q389" s="24"/>
      <c r="R389" s="24"/>
      <c r="S389" s="24"/>
      <c r="T389" s="24"/>
      <c r="U389" s="24"/>
      <c r="V389" s="24"/>
    </row>
    <row r="390" spans="3:22" ht="12">
      <c r="C390" s="24"/>
      <c r="D390" s="24"/>
      <c r="E390" s="24"/>
      <c r="F390" s="24"/>
      <c r="G390" s="24"/>
      <c r="H390" s="24"/>
      <c r="I390" s="24"/>
      <c r="J390" s="24"/>
      <c r="K390" s="24"/>
      <c r="L390" s="24"/>
      <c r="M390" s="24"/>
      <c r="N390" s="24"/>
      <c r="O390" s="24"/>
      <c r="P390" s="24"/>
      <c r="Q390" s="24"/>
      <c r="R390" s="24"/>
      <c r="S390" s="24"/>
      <c r="T390" s="24"/>
      <c r="U390" s="24"/>
      <c r="V390" s="24"/>
    </row>
    <row r="391" spans="3:22" ht="12">
      <c r="C391" s="24"/>
      <c r="D391" s="24"/>
      <c r="E391" s="24"/>
      <c r="F391" s="24"/>
      <c r="G391" s="24"/>
      <c r="H391" s="24"/>
      <c r="I391" s="24"/>
      <c r="J391" s="24"/>
      <c r="K391" s="24"/>
      <c r="L391" s="24"/>
      <c r="M391" s="24"/>
      <c r="N391" s="24"/>
      <c r="O391" s="24"/>
      <c r="P391" s="24"/>
      <c r="Q391" s="24"/>
      <c r="R391" s="24"/>
      <c r="S391" s="24"/>
      <c r="T391" s="24"/>
      <c r="U391" s="24"/>
      <c r="V391" s="24"/>
    </row>
    <row r="392" spans="3:22" ht="12">
      <c r="C392" s="24"/>
      <c r="D392" s="24"/>
      <c r="E392" s="24"/>
      <c r="F392" s="24"/>
      <c r="G392" s="24"/>
      <c r="H392" s="24"/>
      <c r="I392" s="24"/>
      <c r="J392" s="24"/>
      <c r="K392" s="24"/>
      <c r="L392" s="24"/>
      <c r="M392" s="24"/>
      <c r="N392" s="24"/>
      <c r="O392" s="24"/>
      <c r="P392" s="24"/>
      <c r="Q392" s="24"/>
      <c r="R392" s="24"/>
      <c r="S392" s="24"/>
      <c r="T392" s="24"/>
      <c r="U392" s="24"/>
      <c r="V392" s="24"/>
    </row>
    <row r="393" spans="3:22" ht="12">
      <c r="C393" s="24"/>
      <c r="D393" s="24"/>
      <c r="E393" s="24"/>
      <c r="F393" s="24"/>
      <c r="G393" s="24"/>
      <c r="H393" s="24"/>
      <c r="I393" s="24"/>
      <c r="J393" s="24"/>
      <c r="K393" s="24"/>
      <c r="L393" s="24"/>
      <c r="M393" s="24"/>
      <c r="N393" s="24"/>
      <c r="O393" s="24"/>
      <c r="P393" s="24"/>
      <c r="Q393" s="24"/>
      <c r="R393" s="24"/>
      <c r="S393" s="24"/>
      <c r="T393" s="24"/>
      <c r="U393" s="24"/>
      <c r="V393" s="24"/>
    </row>
    <row r="394" spans="3:22" ht="12">
      <c r="C394" s="24"/>
      <c r="D394" s="24"/>
      <c r="E394" s="24"/>
      <c r="F394" s="24"/>
      <c r="G394" s="24"/>
      <c r="H394" s="24"/>
      <c r="I394" s="24"/>
      <c r="J394" s="24"/>
      <c r="K394" s="24"/>
      <c r="L394" s="24"/>
      <c r="M394" s="24"/>
      <c r="N394" s="24"/>
      <c r="O394" s="24"/>
      <c r="P394" s="24"/>
      <c r="Q394" s="24"/>
      <c r="R394" s="24"/>
      <c r="S394" s="24"/>
      <c r="T394" s="24"/>
      <c r="U394" s="24"/>
      <c r="V394" s="24"/>
    </row>
    <row r="395" spans="3:22" ht="12">
      <c r="C395" s="24"/>
      <c r="D395" s="24"/>
      <c r="E395" s="24"/>
      <c r="F395" s="24"/>
      <c r="G395" s="24"/>
      <c r="H395" s="24"/>
      <c r="I395" s="24"/>
      <c r="J395" s="24"/>
      <c r="K395" s="24"/>
      <c r="L395" s="24"/>
      <c r="M395" s="24"/>
      <c r="N395" s="24"/>
      <c r="O395" s="24"/>
      <c r="P395" s="24"/>
      <c r="Q395" s="24"/>
      <c r="R395" s="24"/>
      <c r="S395" s="24"/>
      <c r="T395" s="24"/>
      <c r="U395" s="24"/>
      <c r="V395" s="24"/>
    </row>
    <row r="396" spans="3:22" ht="12">
      <c r="C396" s="24"/>
      <c r="D396" s="24"/>
      <c r="E396" s="24"/>
      <c r="F396" s="24"/>
      <c r="G396" s="24"/>
      <c r="H396" s="24"/>
      <c r="I396" s="24"/>
      <c r="J396" s="24"/>
      <c r="K396" s="24"/>
      <c r="L396" s="24"/>
      <c r="M396" s="24"/>
      <c r="N396" s="24"/>
      <c r="O396" s="24"/>
      <c r="P396" s="24"/>
      <c r="Q396" s="24"/>
      <c r="R396" s="24"/>
      <c r="S396" s="24"/>
      <c r="T396" s="24"/>
      <c r="U396" s="24"/>
      <c r="V396" s="24"/>
    </row>
    <row r="397" spans="3:22" ht="12">
      <c r="C397" s="24"/>
      <c r="D397" s="24"/>
      <c r="E397" s="24"/>
      <c r="F397" s="24"/>
      <c r="G397" s="24"/>
      <c r="H397" s="24"/>
      <c r="I397" s="24"/>
      <c r="J397" s="24"/>
      <c r="K397" s="24"/>
      <c r="L397" s="24"/>
      <c r="M397" s="24"/>
      <c r="N397" s="24"/>
      <c r="O397" s="24"/>
      <c r="P397" s="24"/>
      <c r="Q397" s="24"/>
      <c r="R397" s="24"/>
      <c r="S397" s="24"/>
      <c r="T397" s="24"/>
      <c r="U397" s="24"/>
      <c r="V397" s="24"/>
    </row>
    <row r="398" spans="3:22" ht="12">
      <c r="C398" s="24"/>
      <c r="D398" s="24"/>
      <c r="E398" s="24"/>
      <c r="F398" s="24"/>
      <c r="G398" s="24"/>
      <c r="H398" s="24"/>
      <c r="I398" s="24"/>
      <c r="J398" s="24"/>
      <c r="K398" s="24"/>
      <c r="L398" s="24"/>
      <c r="M398" s="24"/>
      <c r="N398" s="24"/>
      <c r="O398" s="24"/>
      <c r="P398" s="24"/>
      <c r="Q398" s="24"/>
      <c r="R398" s="24"/>
      <c r="S398" s="24"/>
      <c r="T398" s="24"/>
      <c r="U398" s="24"/>
      <c r="V398" s="24"/>
    </row>
    <row r="399" spans="3:22" ht="12">
      <c r="C399" s="24"/>
      <c r="D399" s="24"/>
      <c r="E399" s="24"/>
      <c r="F399" s="24"/>
      <c r="G399" s="24"/>
      <c r="H399" s="24"/>
      <c r="I399" s="24"/>
      <c r="J399" s="24"/>
      <c r="K399" s="24"/>
      <c r="L399" s="24"/>
      <c r="M399" s="24"/>
      <c r="N399" s="24"/>
      <c r="O399" s="24"/>
      <c r="P399" s="24"/>
      <c r="Q399" s="24"/>
      <c r="R399" s="24"/>
      <c r="S399" s="24"/>
      <c r="T399" s="24"/>
      <c r="U399" s="24"/>
      <c r="V399" s="24"/>
    </row>
    <row r="400" spans="3:22" ht="12">
      <c r="C400" s="24"/>
      <c r="D400" s="24"/>
      <c r="E400" s="24"/>
      <c r="F400" s="24"/>
      <c r="G400" s="24"/>
      <c r="H400" s="24"/>
      <c r="I400" s="24"/>
      <c r="J400" s="24"/>
      <c r="K400" s="24"/>
      <c r="L400" s="24"/>
      <c r="M400" s="24"/>
      <c r="N400" s="24"/>
      <c r="O400" s="24"/>
      <c r="P400" s="24"/>
      <c r="Q400" s="24"/>
      <c r="R400" s="24"/>
      <c r="S400" s="24"/>
      <c r="T400" s="24"/>
      <c r="U400" s="24"/>
      <c r="V400" s="24"/>
    </row>
    <row r="401" spans="3:22" ht="12">
      <c r="C401" s="24"/>
      <c r="D401" s="24"/>
      <c r="E401" s="24"/>
      <c r="F401" s="24"/>
      <c r="G401" s="24"/>
      <c r="H401" s="24"/>
      <c r="I401" s="24"/>
      <c r="J401" s="24"/>
      <c r="K401" s="24"/>
      <c r="L401" s="24"/>
      <c r="M401" s="24"/>
      <c r="N401" s="24"/>
      <c r="O401" s="24"/>
      <c r="P401" s="24"/>
      <c r="Q401" s="24"/>
      <c r="R401" s="24"/>
      <c r="S401" s="24"/>
      <c r="T401" s="24"/>
      <c r="U401" s="24"/>
      <c r="V401" s="24"/>
    </row>
    <row r="402" spans="3:22" ht="12">
      <c r="C402" s="24"/>
      <c r="D402" s="24"/>
      <c r="E402" s="24"/>
      <c r="F402" s="24"/>
      <c r="G402" s="24"/>
      <c r="H402" s="24"/>
      <c r="I402" s="24"/>
      <c r="J402" s="24"/>
      <c r="K402" s="24"/>
      <c r="L402" s="24"/>
      <c r="M402" s="24"/>
      <c r="N402" s="24"/>
      <c r="O402" s="24"/>
      <c r="P402" s="24"/>
      <c r="Q402" s="24"/>
      <c r="R402" s="24"/>
      <c r="S402" s="24"/>
      <c r="T402" s="24"/>
      <c r="U402" s="24"/>
      <c r="V402" s="24"/>
    </row>
    <row r="403" spans="3:22" ht="12">
      <c r="C403" s="24"/>
      <c r="D403" s="24"/>
      <c r="E403" s="24"/>
      <c r="F403" s="24"/>
      <c r="G403" s="24"/>
      <c r="H403" s="24"/>
      <c r="I403" s="24"/>
      <c r="J403" s="24"/>
      <c r="K403" s="24"/>
      <c r="L403" s="24"/>
      <c r="M403" s="24"/>
      <c r="N403" s="24"/>
      <c r="O403" s="24"/>
      <c r="P403" s="24"/>
      <c r="Q403" s="24"/>
      <c r="R403" s="24"/>
      <c r="S403" s="24"/>
      <c r="T403" s="24"/>
      <c r="U403" s="24"/>
      <c r="V403" s="24"/>
    </row>
    <row r="404" spans="3:22" ht="12">
      <c r="C404" s="24"/>
      <c r="D404" s="24"/>
      <c r="E404" s="24"/>
      <c r="F404" s="24"/>
      <c r="G404" s="24"/>
      <c r="H404" s="24"/>
      <c r="I404" s="24"/>
      <c r="J404" s="24"/>
      <c r="K404" s="24"/>
      <c r="L404" s="24"/>
      <c r="M404" s="24"/>
      <c r="N404" s="24"/>
      <c r="O404" s="24"/>
      <c r="P404" s="24"/>
      <c r="Q404" s="24"/>
      <c r="R404" s="24"/>
      <c r="S404" s="24"/>
      <c r="T404" s="24"/>
      <c r="U404" s="24"/>
      <c r="V404" s="24"/>
    </row>
    <row r="405" spans="3:22" ht="12">
      <c r="C405" s="24"/>
      <c r="D405" s="24"/>
      <c r="E405" s="24"/>
      <c r="F405" s="24"/>
      <c r="G405" s="24"/>
      <c r="H405" s="24"/>
      <c r="I405" s="24"/>
      <c r="J405" s="24"/>
      <c r="K405" s="24"/>
      <c r="L405" s="24"/>
      <c r="M405" s="24"/>
      <c r="N405" s="24"/>
      <c r="O405" s="24"/>
      <c r="P405" s="24"/>
      <c r="Q405" s="24"/>
      <c r="R405" s="24"/>
      <c r="S405" s="24"/>
      <c r="T405" s="24"/>
      <c r="U405" s="24"/>
      <c r="V405" s="24"/>
    </row>
    <row r="406" spans="3:22" ht="12">
      <c r="C406" s="24"/>
      <c r="D406" s="24"/>
      <c r="E406" s="24"/>
      <c r="F406" s="24"/>
      <c r="G406" s="24"/>
      <c r="H406" s="24"/>
      <c r="I406" s="24"/>
      <c r="J406" s="24"/>
      <c r="K406" s="24"/>
      <c r="L406" s="24"/>
      <c r="M406" s="24"/>
      <c r="N406" s="24"/>
      <c r="O406" s="24"/>
      <c r="P406" s="24"/>
      <c r="Q406" s="24"/>
      <c r="R406" s="24"/>
      <c r="S406" s="24"/>
      <c r="T406" s="24"/>
      <c r="U406" s="24"/>
      <c r="V406" s="24"/>
    </row>
    <row r="407" spans="3:22" ht="12">
      <c r="C407" s="24"/>
      <c r="D407" s="24"/>
      <c r="E407" s="24"/>
      <c r="F407" s="24"/>
      <c r="G407" s="24"/>
      <c r="H407" s="24"/>
      <c r="I407" s="24"/>
      <c r="J407" s="24"/>
      <c r="K407" s="24"/>
      <c r="L407" s="24"/>
      <c r="M407" s="24"/>
      <c r="N407" s="24"/>
      <c r="O407" s="24"/>
      <c r="P407" s="24"/>
      <c r="Q407" s="24"/>
      <c r="R407" s="24"/>
      <c r="S407" s="24"/>
      <c r="T407" s="24"/>
      <c r="U407" s="24"/>
      <c r="V407" s="24"/>
    </row>
    <row r="408" spans="3:22" ht="12">
      <c r="C408" s="24"/>
      <c r="D408" s="24"/>
      <c r="E408" s="24"/>
      <c r="F408" s="24"/>
      <c r="G408" s="24"/>
      <c r="H408" s="24"/>
      <c r="I408" s="24"/>
      <c r="J408" s="24"/>
      <c r="K408" s="24"/>
      <c r="L408" s="24"/>
      <c r="M408" s="24"/>
      <c r="N408" s="24"/>
      <c r="O408" s="24"/>
      <c r="P408" s="24"/>
      <c r="Q408" s="24"/>
      <c r="R408" s="24"/>
      <c r="S408" s="24"/>
      <c r="T408" s="24"/>
      <c r="U408" s="24"/>
      <c r="V408" s="24"/>
    </row>
    <row r="409" spans="3:22" ht="12">
      <c r="C409" s="24"/>
      <c r="D409" s="24"/>
      <c r="E409" s="24"/>
      <c r="F409" s="24"/>
      <c r="G409" s="24"/>
      <c r="H409" s="24"/>
      <c r="I409" s="24"/>
      <c r="J409" s="24"/>
      <c r="K409" s="24"/>
      <c r="L409" s="24"/>
      <c r="M409" s="24"/>
      <c r="N409" s="24"/>
      <c r="O409" s="24"/>
      <c r="P409" s="24"/>
      <c r="Q409" s="24"/>
      <c r="R409" s="24"/>
      <c r="S409" s="24"/>
      <c r="T409" s="24"/>
      <c r="U409" s="24"/>
      <c r="V409" s="24"/>
    </row>
    <row r="410" spans="3:22" ht="12">
      <c r="C410" s="24"/>
      <c r="D410" s="24"/>
      <c r="E410" s="24"/>
      <c r="F410" s="24"/>
      <c r="G410" s="24"/>
      <c r="H410" s="24"/>
      <c r="I410" s="24"/>
      <c r="J410" s="24"/>
      <c r="K410" s="24"/>
      <c r="L410" s="24"/>
      <c r="M410" s="24"/>
      <c r="N410" s="24"/>
      <c r="O410" s="24"/>
      <c r="P410" s="24"/>
      <c r="Q410" s="24"/>
      <c r="R410" s="24"/>
      <c r="S410" s="24"/>
      <c r="T410" s="24"/>
      <c r="U410" s="24"/>
      <c r="V410" s="24"/>
    </row>
    <row r="411" spans="3:22" ht="12">
      <c r="C411" s="24"/>
      <c r="D411" s="24"/>
      <c r="E411" s="24"/>
      <c r="F411" s="24"/>
      <c r="G411" s="24"/>
      <c r="H411" s="24"/>
      <c r="I411" s="24"/>
      <c r="J411" s="24"/>
      <c r="K411" s="24"/>
      <c r="L411" s="24"/>
      <c r="M411" s="24"/>
      <c r="N411" s="24"/>
      <c r="O411" s="24"/>
      <c r="P411" s="24"/>
      <c r="Q411" s="24"/>
      <c r="R411" s="24"/>
      <c r="S411" s="24"/>
      <c r="T411" s="24"/>
      <c r="U411" s="24"/>
      <c r="V411" s="24"/>
    </row>
    <row r="412" spans="3:22" ht="12">
      <c r="C412" s="24"/>
      <c r="D412" s="24"/>
      <c r="E412" s="24"/>
      <c r="F412" s="24"/>
      <c r="G412" s="24"/>
      <c r="H412" s="24"/>
      <c r="I412" s="24"/>
      <c r="J412" s="24"/>
      <c r="K412" s="24"/>
      <c r="L412" s="24"/>
      <c r="M412" s="24"/>
      <c r="N412" s="24"/>
      <c r="O412" s="24"/>
      <c r="P412" s="24"/>
      <c r="Q412" s="24"/>
      <c r="R412" s="24"/>
      <c r="S412" s="24"/>
      <c r="T412" s="24"/>
      <c r="U412" s="24"/>
      <c r="V412" s="24"/>
    </row>
    <row r="413" spans="3:22" ht="12">
      <c r="C413" s="24"/>
      <c r="D413" s="24"/>
      <c r="E413" s="24"/>
      <c r="F413" s="24"/>
      <c r="G413" s="24"/>
      <c r="H413" s="24"/>
      <c r="I413" s="24"/>
      <c r="J413" s="24"/>
      <c r="K413" s="24"/>
      <c r="L413" s="24"/>
      <c r="M413" s="24"/>
      <c r="N413" s="24"/>
      <c r="O413" s="24"/>
      <c r="P413" s="24"/>
      <c r="Q413" s="24"/>
      <c r="R413" s="24"/>
      <c r="S413" s="24"/>
      <c r="T413" s="24"/>
      <c r="U413" s="24"/>
      <c r="V413" s="24"/>
    </row>
    <row r="414" spans="3:22" ht="12">
      <c r="C414" s="24"/>
      <c r="D414" s="24"/>
      <c r="E414" s="24"/>
      <c r="F414" s="24"/>
      <c r="G414" s="24"/>
      <c r="H414" s="24"/>
      <c r="I414" s="24"/>
      <c r="J414" s="24"/>
      <c r="K414" s="24"/>
      <c r="L414" s="24"/>
      <c r="M414" s="24"/>
      <c r="N414" s="24"/>
      <c r="O414" s="24"/>
      <c r="P414" s="24"/>
      <c r="Q414" s="24"/>
      <c r="R414" s="24"/>
      <c r="S414" s="24"/>
      <c r="T414" s="24"/>
      <c r="U414" s="24"/>
      <c r="V414" s="24"/>
    </row>
    <row r="415" spans="3:22" ht="12">
      <c r="C415" s="24"/>
      <c r="D415" s="24"/>
      <c r="E415" s="24"/>
      <c r="F415" s="24"/>
      <c r="G415" s="24"/>
      <c r="H415" s="24"/>
      <c r="I415" s="24"/>
      <c r="J415" s="24"/>
      <c r="K415" s="24"/>
      <c r="L415" s="24"/>
      <c r="M415" s="24"/>
      <c r="N415" s="24"/>
      <c r="O415" s="24"/>
      <c r="P415" s="24"/>
      <c r="Q415" s="24"/>
      <c r="R415" s="24"/>
      <c r="S415" s="24"/>
      <c r="T415" s="24"/>
      <c r="U415" s="24"/>
      <c r="V415" s="24"/>
    </row>
    <row r="416" spans="3:22" ht="12">
      <c r="C416" s="24"/>
      <c r="D416" s="24"/>
      <c r="E416" s="24"/>
      <c r="F416" s="24"/>
      <c r="G416" s="24"/>
      <c r="H416" s="24"/>
      <c r="I416" s="24"/>
      <c r="J416" s="24"/>
      <c r="K416" s="24"/>
      <c r="L416" s="24"/>
      <c r="M416" s="24"/>
      <c r="N416" s="24"/>
      <c r="O416" s="24"/>
      <c r="P416" s="24"/>
      <c r="Q416" s="24"/>
      <c r="R416" s="24"/>
      <c r="S416" s="24"/>
      <c r="T416" s="24"/>
      <c r="U416" s="24"/>
      <c r="V416" s="24"/>
    </row>
    <row r="417" spans="3:22" ht="12">
      <c r="C417" s="24"/>
      <c r="D417" s="24"/>
      <c r="E417" s="24"/>
      <c r="F417" s="24"/>
      <c r="G417" s="24"/>
      <c r="H417" s="24"/>
      <c r="I417" s="24"/>
      <c r="J417" s="24"/>
      <c r="K417" s="24"/>
      <c r="L417" s="24"/>
      <c r="M417" s="24"/>
      <c r="N417" s="24"/>
      <c r="O417" s="24"/>
      <c r="P417" s="24"/>
      <c r="Q417" s="24"/>
      <c r="R417" s="24"/>
      <c r="S417" s="24"/>
      <c r="T417" s="24"/>
      <c r="U417" s="24"/>
      <c r="V417" s="24"/>
    </row>
    <row r="418" spans="3:22" ht="12">
      <c r="C418" s="24"/>
      <c r="D418" s="24"/>
      <c r="E418" s="24"/>
      <c r="F418" s="24"/>
      <c r="G418" s="24"/>
      <c r="H418" s="24"/>
      <c r="I418" s="24"/>
      <c r="J418" s="24"/>
      <c r="K418" s="24"/>
      <c r="L418" s="24"/>
      <c r="M418" s="24"/>
      <c r="N418" s="24"/>
      <c r="O418" s="24"/>
      <c r="P418" s="24"/>
      <c r="Q418" s="24"/>
      <c r="R418" s="24"/>
      <c r="S418" s="24"/>
      <c r="T418" s="24"/>
      <c r="U418" s="24"/>
      <c r="V418" s="24"/>
    </row>
    <row r="419" spans="3:22" ht="12">
      <c r="C419" s="24"/>
      <c r="D419" s="24"/>
      <c r="E419" s="24"/>
      <c r="F419" s="24"/>
      <c r="G419" s="24"/>
      <c r="H419" s="24"/>
      <c r="I419" s="24"/>
      <c r="J419" s="24"/>
      <c r="K419" s="24"/>
      <c r="L419" s="24"/>
      <c r="M419" s="24"/>
      <c r="N419" s="24"/>
      <c r="O419" s="24"/>
      <c r="P419" s="24"/>
      <c r="Q419" s="24"/>
      <c r="R419" s="24"/>
      <c r="S419" s="24"/>
      <c r="T419" s="24"/>
      <c r="U419" s="24"/>
      <c r="V419" s="24"/>
    </row>
    <row r="420" spans="3:22" ht="12">
      <c r="C420" s="24"/>
      <c r="D420" s="24"/>
      <c r="E420" s="24"/>
      <c r="F420" s="24"/>
      <c r="G420" s="24"/>
      <c r="H420" s="24"/>
      <c r="I420" s="24"/>
      <c r="J420" s="24"/>
      <c r="K420" s="24"/>
      <c r="L420" s="24"/>
      <c r="M420" s="24"/>
      <c r="N420" s="24"/>
      <c r="O420" s="24"/>
      <c r="P420" s="24"/>
      <c r="Q420" s="24"/>
      <c r="R420" s="24"/>
      <c r="S420" s="24"/>
      <c r="T420" s="24"/>
      <c r="U420" s="24"/>
      <c r="V420" s="24"/>
    </row>
    <row r="421" spans="3:22" ht="12">
      <c r="C421" s="24"/>
      <c r="D421" s="24"/>
      <c r="E421" s="24"/>
      <c r="F421" s="24"/>
      <c r="G421" s="24"/>
      <c r="H421" s="24"/>
      <c r="I421" s="24"/>
      <c r="J421" s="24"/>
      <c r="K421" s="24"/>
      <c r="L421" s="24"/>
      <c r="M421" s="24"/>
      <c r="N421" s="24"/>
      <c r="O421" s="24"/>
      <c r="P421" s="24"/>
      <c r="Q421" s="24"/>
      <c r="R421" s="24"/>
      <c r="S421" s="24"/>
      <c r="T421" s="24"/>
      <c r="U421" s="24"/>
      <c r="V421" s="24"/>
    </row>
    <row r="422" spans="3:22" ht="12">
      <c r="C422" s="24"/>
      <c r="D422" s="24"/>
      <c r="E422" s="24"/>
      <c r="F422" s="24"/>
      <c r="G422" s="24"/>
      <c r="H422" s="24"/>
      <c r="I422" s="24"/>
      <c r="J422" s="24"/>
      <c r="K422" s="24"/>
      <c r="L422" s="24"/>
      <c r="M422" s="24"/>
      <c r="N422" s="24"/>
      <c r="O422" s="24"/>
      <c r="P422" s="24"/>
      <c r="Q422" s="24"/>
      <c r="R422" s="24"/>
      <c r="S422" s="24"/>
      <c r="T422" s="24"/>
      <c r="U422" s="24"/>
      <c r="V422" s="24"/>
    </row>
    <row r="423" spans="3:22" ht="12">
      <c r="C423" s="24"/>
      <c r="D423" s="24"/>
      <c r="E423" s="24"/>
      <c r="F423" s="24"/>
      <c r="G423" s="24"/>
      <c r="H423" s="24"/>
      <c r="I423" s="24"/>
      <c r="J423" s="24"/>
      <c r="K423" s="24"/>
      <c r="L423" s="24"/>
      <c r="M423" s="24"/>
      <c r="N423" s="24"/>
      <c r="O423" s="24"/>
      <c r="P423" s="24"/>
      <c r="Q423" s="24"/>
      <c r="R423" s="24"/>
      <c r="S423" s="24"/>
      <c r="T423" s="24"/>
      <c r="U423" s="24"/>
      <c r="V423" s="24"/>
    </row>
    <row r="424" spans="3:22" ht="12">
      <c r="C424" s="24"/>
      <c r="D424" s="24"/>
      <c r="E424" s="24"/>
      <c r="F424" s="24"/>
      <c r="G424" s="24"/>
      <c r="H424" s="24"/>
      <c r="I424" s="24"/>
      <c r="J424" s="24"/>
      <c r="K424" s="24"/>
      <c r="L424" s="24"/>
      <c r="M424" s="24"/>
      <c r="N424" s="24"/>
      <c r="O424" s="24"/>
      <c r="P424" s="24"/>
      <c r="Q424" s="24"/>
      <c r="R424" s="24"/>
      <c r="S424" s="24"/>
      <c r="T424" s="24"/>
      <c r="U424" s="24"/>
      <c r="V424" s="24"/>
    </row>
    <row r="425" spans="3:22" ht="12">
      <c r="C425" s="24"/>
      <c r="D425" s="24"/>
      <c r="E425" s="24"/>
      <c r="F425" s="24"/>
      <c r="G425" s="24"/>
      <c r="H425" s="24"/>
      <c r="I425" s="24"/>
      <c r="J425" s="24"/>
      <c r="K425" s="24"/>
      <c r="L425" s="24"/>
      <c r="M425" s="24"/>
      <c r="N425" s="24"/>
      <c r="O425" s="24"/>
      <c r="P425" s="24"/>
      <c r="Q425" s="24"/>
      <c r="R425" s="24"/>
      <c r="S425" s="24"/>
      <c r="T425" s="24"/>
      <c r="U425" s="24"/>
      <c r="V425" s="24"/>
    </row>
    <row r="426" spans="3:22" ht="12">
      <c r="C426" s="24"/>
      <c r="D426" s="24"/>
      <c r="E426" s="24"/>
      <c r="F426" s="24"/>
      <c r="G426" s="24"/>
      <c r="H426" s="24"/>
      <c r="I426" s="24"/>
      <c r="J426" s="24"/>
      <c r="K426" s="24"/>
      <c r="L426" s="24"/>
      <c r="M426" s="24"/>
      <c r="N426" s="24"/>
      <c r="O426" s="24"/>
      <c r="P426" s="24"/>
      <c r="Q426" s="24"/>
      <c r="R426" s="24"/>
      <c r="S426" s="24"/>
      <c r="T426" s="24"/>
      <c r="U426" s="24"/>
      <c r="V426" s="24"/>
    </row>
    <row r="427" spans="3:22" ht="12">
      <c r="C427" s="24"/>
      <c r="D427" s="24"/>
      <c r="E427" s="24"/>
      <c r="F427" s="24"/>
      <c r="G427" s="24"/>
      <c r="H427" s="24"/>
      <c r="I427" s="24"/>
      <c r="J427" s="24"/>
      <c r="K427" s="24"/>
      <c r="L427" s="24"/>
      <c r="M427" s="24"/>
      <c r="N427" s="24"/>
      <c r="O427" s="24"/>
      <c r="P427" s="24"/>
      <c r="Q427" s="24"/>
      <c r="R427" s="24"/>
      <c r="S427" s="24"/>
      <c r="T427" s="24"/>
      <c r="U427" s="24"/>
      <c r="V427" s="24"/>
    </row>
    <row r="428" spans="3:22" ht="12">
      <c r="C428" s="24"/>
      <c r="D428" s="24"/>
      <c r="E428" s="24"/>
      <c r="F428" s="24"/>
      <c r="G428" s="24"/>
      <c r="H428" s="24"/>
      <c r="I428" s="24"/>
      <c r="J428" s="24"/>
      <c r="K428" s="24"/>
      <c r="L428" s="24"/>
      <c r="M428" s="24"/>
      <c r="N428" s="24"/>
      <c r="O428" s="24"/>
      <c r="P428" s="24"/>
      <c r="Q428" s="24"/>
      <c r="R428" s="24"/>
      <c r="S428" s="24"/>
      <c r="T428" s="24"/>
      <c r="U428" s="24"/>
      <c r="V428" s="24"/>
    </row>
    <row r="429" spans="3:22" ht="12">
      <c r="C429" s="24"/>
      <c r="D429" s="24"/>
      <c r="E429" s="24"/>
      <c r="F429" s="24"/>
      <c r="G429" s="24"/>
      <c r="H429" s="24"/>
      <c r="I429" s="24"/>
      <c r="J429" s="24"/>
      <c r="K429" s="24"/>
      <c r="L429" s="24"/>
      <c r="M429" s="24"/>
      <c r="N429" s="24"/>
      <c r="O429" s="24"/>
      <c r="P429" s="24"/>
      <c r="Q429" s="24"/>
      <c r="R429" s="24"/>
      <c r="S429" s="24"/>
      <c r="T429" s="24"/>
      <c r="U429" s="24"/>
      <c r="V429" s="24"/>
    </row>
    <row r="430" spans="3:22" ht="12">
      <c r="C430" s="24"/>
      <c r="D430" s="24"/>
      <c r="E430" s="24"/>
      <c r="F430" s="24"/>
      <c r="G430" s="24"/>
      <c r="H430" s="24"/>
      <c r="I430" s="24"/>
      <c r="J430" s="24"/>
      <c r="K430" s="24"/>
      <c r="L430" s="24"/>
      <c r="M430" s="24"/>
      <c r="N430" s="24"/>
      <c r="O430" s="24"/>
      <c r="P430" s="24"/>
      <c r="Q430" s="24"/>
      <c r="R430" s="24"/>
      <c r="S430" s="24"/>
      <c r="T430" s="24"/>
      <c r="U430" s="24"/>
      <c r="V430" s="24"/>
    </row>
    <row r="431" spans="3:22" ht="12">
      <c r="C431" s="24"/>
      <c r="D431" s="24"/>
      <c r="E431" s="24"/>
      <c r="F431" s="24"/>
      <c r="G431" s="24"/>
      <c r="H431" s="24"/>
      <c r="I431" s="24"/>
      <c r="J431" s="24"/>
      <c r="K431" s="24"/>
      <c r="L431" s="24"/>
      <c r="M431" s="24"/>
      <c r="N431" s="24"/>
      <c r="O431" s="24"/>
      <c r="P431" s="24"/>
      <c r="Q431" s="24"/>
      <c r="R431" s="24"/>
      <c r="S431" s="24"/>
      <c r="T431" s="24"/>
      <c r="U431" s="24"/>
      <c r="V431" s="24"/>
    </row>
    <row r="432" spans="1:22" ht="15">
      <c r="A432" s="4"/>
      <c r="C432" s="24"/>
      <c r="D432" s="24"/>
      <c r="E432" s="24"/>
      <c r="F432" s="24"/>
      <c r="G432" s="24"/>
      <c r="H432" s="24"/>
      <c r="I432" s="24"/>
      <c r="J432" s="24"/>
      <c r="K432" s="24"/>
      <c r="L432" s="24"/>
      <c r="M432" s="24"/>
      <c r="N432" s="24"/>
      <c r="O432" s="24"/>
      <c r="P432" s="24"/>
      <c r="Q432" s="24"/>
      <c r="R432" s="24"/>
      <c r="S432" s="24"/>
      <c r="T432" s="24"/>
      <c r="U432" s="24"/>
      <c r="V432" s="24"/>
    </row>
    <row r="433" spans="1:22" ht="12">
      <c r="A433" s="3"/>
      <c r="C433" s="24"/>
      <c r="D433" s="24"/>
      <c r="E433" s="24"/>
      <c r="F433" s="24"/>
      <c r="G433" s="24"/>
      <c r="H433" s="24"/>
      <c r="I433" s="24"/>
      <c r="J433" s="24"/>
      <c r="K433" s="24"/>
      <c r="L433" s="24"/>
      <c r="M433" s="24"/>
      <c r="N433" s="24"/>
      <c r="O433" s="24"/>
      <c r="P433" s="24"/>
      <c r="Q433" s="24"/>
      <c r="R433" s="24"/>
      <c r="S433" s="24"/>
      <c r="T433" s="24"/>
      <c r="U433" s="24"/>
      <c r="V433" s="24"/>
    </row>
    <row r="434" spans="3:22" ht="12">
      <c r="C434" s="24"/>
      <c r="D434" s="24"/>
      <c r="E434" s="24"/>
      <c r="F434" s="24"/>
      <c r="G434" s="24"/>
      <c r="H434" s="24"/>
      <c r="I434" s="24"/>
      <c r="J434" s="24"/>
      <c r="K434" s="24"/>
      <c r="L434" s="24"/>
      <c r="M434" s="24"/>
      <c r="N434" s="24"/>
      <c r="O434" s="24"/>
      <c r="P434" s="24"/>
      <c r="Q434" s="24"/>
      <c r="R434" s="24"/>
      <c r="S434" s="24"/>
      <c r="T434" s="24"/>
      <c r="U434" s="24"/>
      <c r="V434" s="24"/>
    </row>
    <row r="435" spans="3:22" ht="12">
      <c r="C435" s="24"/>
      <c r="D435" s="24"/>
      <c r="E435" s="24"/>
      <c r="F435" s="24"/>
      <c r="G435" s="24"/>
      <c r="H435" s="24"/>
      <c r="I435" s="24"/>
      <c r="J435" s="24"/>
      <c r="K435" s="24"/>
      <c r="L435" s="24"/>
      <c r="M435" s="24"/>
      <c r="N435" s="24"/>
      <c r="O435" s="24"/>
      <c r="P435" s="24"/>
      <c r="Q435" s="24"/>
      <c r="R435" s="24"/>
      <c r="S435" s="24"/>
      <c r="T435" s="24"/>
      <c r="U435" s="24"/>
      <c r="V435" s="24"/>
    </row>
    <row r="436" spans="3:22" ht="12">
      <c r="C436" s="24"/>
      <c r="D436" s="24"/>
      <c r="E436" s="24"/>
      <c r="F436" s="24"/>
      <c r="G436" s="24"/>
      <c r="H436" s="24"/>
      <c r="I436" s="24"/>
      <c r="J436" s="24"/>
      <c r="K436" s="24"/>
      <c r="L436" s="24"/>
      <c r="M436" s="24"/>
      <c r="N436" s="24"/>
      <c r="O436" s="24"/>
      <c r="P436" s="24"/>
      <c r="Q436" s="24"/>
      <c r="R436" s="24"/>
      <c r="S436" s="24"/>
      <c r="T436" s="24"/>
      <c r="U436" s="24"/>
      <c r="V436" s="24"/>
    </row>
    <row r="437" spans="3:22" ht="12">
      <c r="C437" s="24"/>
      <c r="D437" s="24"/>
      <c r="E437" s="24"/>
      <c r="F437" s="24"/>
      <c r="G437" s="24"/>
      <c r="H437" s="24"/>
      <c r="I437" s="24"/>
      <c r="J437" s="24"/>
      <c r="K437" s="24"/>
      <c r="L437" s="24"/>
      <c r="M437" s="24"/>
      <c r="N437" s="24"/>
      <c r="O437" s="24"/>
      <c r="P437" s="24"/>
      <c r="Q437" s="24"/>
      <c r="R437" s="24"/>
      <c r="S437" s="24"/>
      <c r="T437" s="24"/>
      <c r="U437" s="24"/>
      <c r="V437" s="24"/>
    </row>
    <row r="438" spans="3:22" ht="12">
      <c r="C438" s="24"/>
      <c r="D438" s="24"/>
      <c r="E438" s="24"/>
      <c r="F438" s="24"/>
      <c r="G438" s="24"/>
      <c r="H438" s="24"/>
      <c r="I438" s="24"/>
      <c r="J438" s="24"/>
      <c r="K438" s="24"/>
      <c r="L438" s="24"/>
      <c r="M438" s="24"/>
      <c r="N438" s="24"/>
      <c r="O438" s="24"/>
      <c r="P438" s="24"/>
      <c r="Q438" s="24"/>
      <c r="R438" s="24"/>
      <c r="S438" s="24"/>
      <c r="T438" s="24"/>
      <c r="U438" s="24"/>
      <c r="V438" s="24"/>
    </row>
    <row r="439" spans="3:22" ht="12">
      <c r="C439" s="24"/>
      <c r="D439" s="24"/>
      <c r="E439" s="24"/>
      <c r="F439" s="24"/>
      <c r="G439" s="24"/>
      <c r="H439" s="24"/>
      <c r="I439" s="24"/>
      <c r="J439" s="24"/>
      <c r="K439" s="24"/>
      <c r="L439" s="24"/>
      <c r="M439" s="24"/>
      <c r="N439" s="24"/>
      <c r="O439" s="24"/>
      <c r="P439" s="24"/>
      <c r="Q439" s="24"/>
      <c r="R439" s="24"/>
      <c r="S439" s="24"/>
      <c r="T439" s="24"/>
      <c r="U439" s="24"/>
      <c r="V439" s="24"/>
    </row>
    <row r="440" spans="3:22" ht="12">
      <c r="C440" s="24"/>
      <c r="D440" s="24"/>
      <c r="E440" s="24"/>
      <c r="F440" s="24"/>
      <c r="G440" s="24"/>
      <c r="H440" s="24"/>
      <c r="I440" s="24"/>
      <c r="J440" s="24"/>
      <c r="K440" s="24"/>
      <c r="L440" s="24"/>
      <c r="M440" s="24"/>
      <c r="N440" s="24"/>
      <c r="O440" s="24"/>
      <c r="P440" s="24"/>
      <c r="Q440" s="24"/>
      <c r="R440" s="24"/>
      <c r="S440" s="24"/>
      <c r="T440" s="24"/>
      <c r="U440" s="24"/>
      <c r="V440" s="24"/>
    </row>
    <row r="441" spans="1:22" ht="12">
      <c r="A441" s="3"/>
      <c r="C441" s="24"/>
      <c r="D441" s="24"/>
      <c r="E441" s="24"/>
      <c r="F441" s="24"/>
      <c r="G441" s="24"/>
      <c r="H441" s="24"/>
      <c r="I441" s="24"/>
      <c r="J441" s="24"/>
      <c r="K441" s="24"/>
      <c r="L441" s="24"/>
      <c r="M441" s="24"/>
      <c r="N441" s="24"/>
      <c r="O441" s="24"/>
      <c r="P441" s="24"/>
      <c r="Q441" s="24"/>
      <c r="R441" s="24"/>
      <c r="S441" s="24"/>
      <c r="T441" s="24"/>
      <c r="U441" s="24"/>
      <c r="V441" s="24"/>
    </row>
    <row r="442" spans="3:22" ht="12">
      <c r="C442" s="24"/>
      <c r="D442" s="24"/>
      <c r="E442" s="24"/>
      <c r="F442" s="24"/>
      <c r="G442" s="24"/>
      <c r="H442" s="24"/>
      <c r="I442" s="24"/>
      <c r="J442" s="24"/>
      <c r="K442" s="24"/>
      <c r="L442" s="24"/>
      <c r="M442" s="24"/>
      <c r="N442" s="24"/>
      <c r="O442" s="24"/>
      <c r="P442" s="24"/>
      <c r="Q442" s="24"/>
      <c r="R442" s="24"/>
      <c r="S442" s="24"/>
      <c r="T442" s="24"/>
      <c r="U442" s="24"/>
      <c r="V442" s="24"/>
    </row>
    <row r="443" spans="3:22" ht="12">
      <c r="C443" s="24"/>
      <c r="D443" s="24"/>
      <c r="E443" s="24"/>
      <c r="F443" s="24"/>
      <c r="G443" s="24"/>
      <c r="H443" s="24"/>
      <c r="I443" s="24"/>
      <c r="J443" s="24"/>
      <c r="K443" s="24"/>
      <c r="L443" s="24"/>
      <c r="M443" s="24"/>
      <c r="N443" s="24"/>
      <c r="O443" s="24"/>
      <c r="P443" s="24"/>
      <c r="Q443" s="24"/>
      <c r="R443" s="24"/>
      <c r="S443" s="24"/>
      <c r="T443" s="24"/>
      <c r="U443" s="24"/>
      <c r="V443" s="24"/>
    </row>
    <row r="444" spans="3:22" ht="12">
      <c r="C444" s="24"/>
      <c r="D444" s="24"/>
      <c r="E444" s="24"/>
      <c r="F444" s="24"/>
      <c r="G444" s="24"/>
      <c r="H444" s="24"/>
      <c r="I444" s="24"/>
      <c r="J444" s="24"/>
      <c r="K444" s="24"/>
      <c r="L444" s="24"/>
      <c r="M444" s="24"/>
      <c r="N444" s="24"/>
      <c r="O444" s="24"/>
      <c r="P444" s="24"/>
      <c r="Q444" s="24"/>
      <c r="R444" s="24"/>
      <c r="S444" s="24"/>
      <c r="T444" s="24"/>
      <c r="U444" s="24"/>
      <c r="V444" s="24"/>
    </row>
    <row r="445" spans="3:22" ht="12">
      <c r="C445" s="24"/>
      <c r="D445" s="24"/>
      <c r="E445" s="24"/>
      <c r="F445" s="24"/>
      <c r="G445" s="24"/>
      <c r="H445" s="24"/>
      <c r="I445" s="24"/>
      <c r="J445" s="24"/>
      <c r="K445" s="24"/>
      <c r="L445" s="24"/>
      <c r="M445" s="24"/>
      <c r="N445" s="24"/>
      <c r="O445" s="24"/>
      <c r="P445" s="24"/>
      <c r="Q445" s="24"/>
      <c r="R445" s="24"/>
      <c r="S445" s="24"/>
      <c r="T445" s="24"/>
      <c r="U445" s="24"/>
      <c r="V445" s="24"/>
    </row>
    <row r="446" spans="3:22" ht="12">
      <c r="C446" s="24"/>
      <c r="D446" s="24"/>
      <c r="E446" s="24"/>
      <c r="F446" s="24"/>
      <c r="G446" s="24"/>
      <c r="H446" s="24"/>
      <c r="I446" s="24"/>
      <c r="J446" s="24"/>
      <c r="K446" s="24"/>
      <c r="L446" s="24"/>
      <c r="M446" s="24"/>
      <c r="N446" s="24"/>
      <c r="O446" s="24"/>
      <c r="P446" s="24"/>
      <c r="Q446" s="24"/>
      <c r="R446" s="24"/>
      <c r="S446" s="24"/>
      <c r="T446" s="24"/>
      <c r="U446" s="24"/>
      <c r="V446" s="24"/>
    </row>
    <row r="447" spans="3:22" ht="12">
      <c r="C447" s="24"/>
      <c r="D447" s="24"/>
      <c r="E447" s="24"/>
      <c r="F447" s="24"/>
      <c r="G447" s="24"/>
      <c r="H447" s="24"/>
      <c r="I447" s="24"/>
      <c r="J447" s="24"/>
      <c r="K447" s="24"/>
      <c r="L447" s="24"/>
      <c r="M447" s="24"/>
      <c r="N447" s="24"/>
      <c r="O447" s="24"/>
      <c r="P447" s="24"/>
      <c r="Q447" s="24"/>
      <c r="R447" s="24"/>
      <c r="S447" s="24"/>
      <c r="T447" s="24"/>
      <c r="U447" s="24"/>
      <c r="V447" s="24"/>
    </row>
    <row r="448" spans="3:22" ht="12">
      <c r="C448" s="24"/>
      <c r="D448" s="24"/>
      <c r="E448" s="24"/>
      <c r="F448" s="24"/>
      <c r="G448" s="24"/>
      <c r="H448" s="24"/>
      <c r="I448" s="24"/>
      <c r="J448" s="24"/>
      <c r="K448" s="24"/>
      <c r="L448" s="24"/>
      <c r="M448" s="24"/>
      <c r="N448" s="24"/>
      <c r="O448" s="24"/>
      <c r="P448" s="24"/>
      <c r="Q448" s="24"/>
      <c r="R448" s="24"/>
      <c r="S448" s="24"/>
      <c r="T448" s="24"/>
      <c r="U448" s="24"/>
      <c r="V448" s="24"/>
    </row>
    <row r="449" spans="3:22" ht="12">
      <c r="C449" s="24"/>
      <c r="D449" s="24"/>
      <c r="E449" s="24"/>
      <c r="F449" s="24"/>
      <c r="G449" s="24"/>
      <c r="H449" s="24"/>
      <c r="I449" s="24"/>
      <c r="J449" s="24"/>
      <c r="K449" s="24"/>
      <c r="L449" s="24"/>
      <c r="M449" s="24"/>
      <c r="N449" s="24"/>
      <c r="O449" s="24"/>
      <c r="P449" s="24"/>
      <c r="Q449" s="24"/>
      <c r="R449" s="24"/>
      <c r="S449" s="24"/>
      <c r="T449" s="24"/>
      <c r="U449" s="24"/>
      <c r="V449" s="24"/>
    </row>
    <row r="450" spans="1:22" ht="12">
      <c r="A450" s="3"/>
      <c r="C450" s="24"/>
      <c r="D450" s="24"/>
      <c r="E450" s="24"/>
      <c r="F450" s="24"/>
      <c r="G450" s="24"/>
      <c r="H450" s="24"/>
      <c r="I450" s="24"/>
      <c r="J450" s="24"/>
      <c r="K450" s="24"/>
      <c r="L450" s="24"/>
      <c r="M450" s="24"/>
      <c r="N450" s="24"/>
      <c r="O450" s="24"/>
      <c r="P450" s="24"/>
      <c r="Q450" s="24"/>
      <c r="R450" s="24"/>
      <c r="S450" s="24"/>
      <c r="T450" s="24"/>
      <c r="U450" s="24"/>
      <c r="V450" s="24"/>
    </row>
    <row r="451" spans="3:22" ht="12">
      <c r="C451" s="24"/>
      <c r="D451" s="24"/>
      <c r="E451" s="24"/>
      <c r="F451" s="24"/>
      <c r="G451" s="24"/>
      <c r="H451" s="24"/>
      <c r="I451" s="24"/>
      <c r="J451" s="24"/>
      <c r="K451" s="24"/>
      <c r="L451" s="24"/>
      <c r="M451" s="24"/>
      <c r="N451" s="24"/>
      <c r="O451" s="24"/>
      <c r="P451" s="24"/>
      <c r="Q451" s="24"/>
      <c r="R451" s="24"/>
      <c r="S451" s="24"/>
      <c r="T451" s="24"/>
      <c r="U451" s="24"/>
      <c r="V451" s="24"/>
    </row>
    <row r="452" spans="3:22" ht="12">
      <c r="C452" s="24"/>
      <c r="D452" s="24"/>
      <c r="E452" s="24"/>
      <c r="F452" s="24"/>
      <c r="G452" s="24"/>
      <c r="H452" s="24"/>
      <c r="I452" s="24"/>
      <c r="J452" s="24"/>
      <c r="K452" s="24"/>
      <c r="L452" s="24"/>
      <c r="M452" s="24"/>
      <c r="N452" s="24"/>
      <c r="O452" s="24"/>
      <c r="P452" s="24"/>
      <c r="Q452" s="24"/>
      <c r="R452" s="24"/>
      <c r="S452" s="24"/>
      <c r="T452" s="24"/>
      <c r="U452" s="24"/>
      <c r="V452" s="24"/>
    </row>
    <row r="453" spans="1:22" ht="12">
      <c r="A453" s="3"/>
      <c r="C453" s="24"/>
      <c r="D453" s="24"/>
      <c r="E453" s="24"/>
      <c r="F453" s="24"/>
      <c r="G453" s="24"/>
      <c r="H453" s="24"/>
      <c r="I453" s="24"/>
      <c r="J453" s="24"/>
      <c r="K453" s="24"/>
      <c r="L453" s="24"/>
      <c r="M453" s="24"/>
      <c r="N453" s="24"/>
      <c r="O453" s="24"/>
      <c r="P453" s="24"/>
      <c r="Q453" s="24"/>
      <c r="R453" s="24"/>
      <c r="S453" s="24"/>
      <c r="T453" s="24"/>
      <c r="U453" s="24"/>
      <c r="V453" s="24"/>
    </row>
    <row r="454" spans="3:22" ht="12">
      <c r="C454" s="24"/>
      <c r="D454" s="24"/>
      <c r="E454" s="24"/>
      <c r="F454" s="24"/>
      <c r="G454" s="24"/>
      <c r="H454" s="24"/>
      <c r="I454" s="24"/>
      <c r="J454" s="24"/>
      <c r="K454" s="24"/>
      <c r="L454" s="24"/>
      <c r="M454" s="24"/>
      <c r="N454" s="24"/>
      <c r="O454" s="24"/>
      <c r="P454" s="24"/>
      <c r="Q454" s="24"/>
      <c r="R454" s="24"/>
      <c r="S454" s="24"/>
      <c r="T454" s="24"/>
      <c r="U454" s="24"/>
      <c r="V454" s="24"/>
    </row>
    <row r="455" spans="3:22" ht="12">
      <c r="C455" s="24"/>
      <c r="D455" s="24"/>
      <c r="E455" s="24"/>
      <c r="F455" s="24"/>
      <c r="G455" s="24"/>
      <c r="H455" s="24"/>
      <c r="I455" s="24"/>
      <c r="J455" s="24"/>
      <c r="K455" s="24"/>
      <c r="L455" s="24"/>
      <c r="M455" s="24"/>
      <c r="N455" s="24"/>
      <c r="O455" s="24"/>
      <c r="P455" s="24"/>
      <c r="Q455" s="24"/>
      <c r="R455" s="24"/>
      <c r="S455" s="24"/>
      <c r="T455" s="24"/>
      <c r="U455" s="24"/>
      <c r="V455" s="24"/>
    </row>
    <row r="456" spans="3:22" ht="12">
      <c r="C456" s="24"/>
      <c r="D456" s="24"/>
      <c r="E456" s="24"/>
      <c r="F456" s="24"/>
      <c r="G456" s="24"/>
      <c r="H456" s="24"/>
      <c r="I456" s="24"/>
      <c r="J456" s="24"/>
      <c r="K456" s="24"/>
      <c r="L456" s="24"/>
      <c r="M456" s="24"/>
      <c r="N456" s="24"/>
      <c r="O456" s="24"/>
      <c r="P456" s="24"/>
      <c r="Q456" s="24"/>
      <c r="R456" s="24"/>
      <c r="S456" s="24"/>
      <c r="T456" s="24"/>
      <c r="U456" s="24"/>
      <c r="V456" s="24"/>
    </row>
    <row r="457" spans="3:22" ht="12">
      <c r="C457" s="24"/>
      <c r="D457" s="24"/>
      <c r="E457" s="24"/>
      <c r="F457" s="24"/>
      <c r="G457" s="24"/>
      <c r="H457" s="24"/>
      <c r="I457" s="24"/>
      <c r="J457" s="24"/>
      <c r="K457" s="24"/>
      <c r="L457" s="24"/>
      <c r="M457" s="24"/>
      <c r="N457" s="24"/>
      <c r="O457" s="24"/>
      <c r="P457" s="24"/>
      <c r="Q457" s="24"/>
      <c r="R457" s="24"/>
      <c r="S457" s="24"/>
      <c r="T457" s="24"/>
      <c r="U457" s="24"/>
      <c r="V457" s="24"/>
    </row>
    <row r="458" spans="3:22" ht="12">
      <c r="C458" s="24"/>
      <c r="D458" s="24"/>
      <c r="E458" s="24"/>
      <c r="F458" s="24"/>
      <c r="G458" s="24"/>
      <c r="H458" s="24"/>
      <c r="I458" s="24"/>
      <c r="J458" s="24"/>
      <c r="K458" s="24"/>
      <c r="L458" s="24"/>
      <c r="M458" s="24"/>
      <c r="N458" s="24"/>
      <c r="O458" s="24"/>
      <c r="P458" s="24"/>
      <c r="Q458" s="24"/>
      <c r="R458" s="24"/>
      <c r="S458" s="24"/>
      <c r="T458" s="24"/>
      <c r="U458" s="24"/>
      <c r="V458" s="24"/>
    </row>
    <row r="459" spans="3:22" ht="12">
      <c r="C459" s="24"/>
      <c r="D459" s="24"/>
      <c r="E459" s="24"/>
      <c r="F459" s="24"/>
      <c r="G459" s="24"/>
      <c r="H459" s="24"/>
      <c r="I459" s="24"/>
      <c r="J459" s="24"/>
      <c r="K459" s="24"/>
      <c r="L459" s="24"/>
      <c r="M459" s="24"/>
      <c r="N459" s="24"/>
      <c r="O459" s="24"/>
      <c r="P459" s="24"/>
      <c r="Q459" s="24"/>
      <c r="R459" s="24"/>
      <c r="S459" s="24"/>
      <c r="T459" s="24"/>
      <c r="U459" s="24"/>
      <c r="V459" s="24"/>
    </row>
    <row r="460" spans="3:22" ht="12">
      <c r="C460" s="24"/>
      <c r="D460" s="24"/>
      <c r="E460" s="24"/>
      <c r="F460" s="24"/>
      <c r="G460" s="24"/>
      <c r="H460" s="24"/>
      <c r="I460" s="24"/>
      <c r="J460" s="24"/>
      <c r="K460" s="24"/>
      <c r="L460" s="24"/>
      <c r="M460" s="24"/>
      <c r="N460" s="24"/>
      <c r="O460" s="24"/>
      <c r="P460" s="24"/>
      <c r="Q460" s="24"/>
      <c r="R460" s="24"/>
      <c r="S460" s="24"/>
      <c r="T460" s="24"/>
      <c r="U460" s="24"/>
      <c r="V460" s="24"/>
    </row>
    <row r="461" spans="3:22" ht="12">
      <c r="C461" s="24"/>
      <c r="D461" s="24"/>
      <c r="E461" s="24"/>
      <c r="F461" s="24"/>
      <c r="G461" s="24"/>
      <c r="H461" s="24"/>
      <c r="I461" s="24"/>
      <c r="J461" s="24"/>
      <c r="K461" s="24"/>
      <c r="L461" s="24"/>
      <c r="M461" s="24"/>
      <c r="N461" s="24"/>
      <c r="O461" s="24"/>
      <c r="P461" s="24"/>
      <c r="Q461" s="24"/>
      <c r="R461" s="24"/>
      <c r="S461" s="24"/>
      <c r="T461" s="24"/>
      <c r="U461" s="24"/>
      <c r="V461" s="24"/>
    </row>
    <row r="462" spans="3:22" ht="12">
      <c r="C462" s="24"/>
      <c r="D462" s="24"/>
      <c r="E462" s="24"/>
      <c r="F462" s="24"/>
      <c r="G462" s="24"/>
      <c r="H462" s="24"/>
      <c r="I462" s="24"/>
      <c r="J462" s="24"/>
      <c r="K462" s="24"/>
      <c r="L462" s="24"/>
      <c r="M462" s="24"/>
      <c r="N462" s="24"/>
      <c r="O462" s="24"/>
      <c r="P462" s="24"/>
      <c r="Q462" s="24"/>
      <c r="R462" s="24"/>
      <c r="S462" s="24"/>
      <c r="T462" s="24"/>
      <c r="U462" s="24"/>
      <c r="V462" s="24"/>
    </row>
    <row r="463" spans="3:22" ht="12">
      <c r="C463" s="24"/>
      <c r="D463" s="24"/>
      <c r="E463" s="24"/>
      <c r="F463" s="24"/>
      <c r="G463" s="24"/>
      <c r="H463" s="24"/>
      <c r="I463" s="24"/>
      <c r="J463" s="24"/>
      <c r="K463" s="24"/>
      <c r="L463" s="24"/>
      <c r="M463" s="24"/>
      <c r="N463" s="24"/>
      <c r="O463" s="24"/>
      <c r="P463" s="24"/>
      <c r="Q463" s="24"/>
      <c r="R463" s="24"/>
      <c r="S463" s="24"/>
      <c r="T463" s="24"/>
      <c r="U463" s="24"/>
      <c r="V463" s="24"/>
    </row>
    <row r="464" spans="3:22" ht="12">
      <c r="C464" s="24"/>
      <c r="D464" s="24"/>
      <c r="E464" s="24"/>
      <c r="F464" s="24"/>
      <c r="G464" s="24"/>
      <c r="H464" s="24"/>
      <c r="I464" s="24"/>
      <c r="J464" s="24"/>
      <c r="K464" s="24"/>
      <c r="L464" s="24"/>
      <c r="M464" s="24"/>
      <c r="N464" s="24"/>
      <c r="O464" s="24"/>
      <c r="P464" s="24"/>
      <c r="Q464" s="24"/>
      <c r="R464" s="24"/>
      <c r="S464" s="24"/>
      <c r="T464" s="24"/>
      <c r="U464" s="24"/>
      <c r="V464" s="24"/>
    </row>
    <row r="465" spans="1:22" ht="15">
      <c r="A465" s="4"/>
      <c r="C465" s="24"/>
      <c r="D465" s="24"/>
      <c r="E465" s="24"/>
      <c r="F465" s="24"/>
      <c r="G465" s="24"/>
      <c r="H465" s="24"/>
      <c r="I465" s="24"/>
      <c r="J465" s="24"/>
      <c r="K465" s="24"/>
      <c r="L465" s="24"/>
      <c r="M465" s="24"/>
      <c r="N465" s="24"/>
      <c r="O465" s="24"/>
      <c r="P465" s="24"/>
      <c r="Q465" s="24"/>
      <c r="R465" s="24"/>
      <c r="S465" s="24"/>
      <c r="T465" s="24"/>
      <c r="U465" s="24"/>
      <c r="V465" s="24"/>
    </row>
    <row r="466" spans="1:22" ht="12">
      <c r="A466" s="3"/>
      <c r="C466" s="24"/>
      <c r="D466" s="24"/>
      <c r="E466" s="24"/>
      <c r="F466" s="24"/>
      <c r="G466" s="24"/>
      <c r="H466" s="24"/>
      <c r="I466" s="24"/>
      <c r="J466" s="24"/>
      <c r="K466" s="24"/>
      <c r="L466" s="24"/>
      <c r="M466" s="24"/>
      <c r="N466" s="24"/>
      <c r="O466" s="24"/>
      <c r="P466" s="24"/>
      <c r="Q466" s="24"/>
      <c r="R466" s="24"/>
      <c r="S466" s="24"/>
      <c r="T466" s="24"/>
      <c r="U466" s="24"/>
      <c r="V466" s="24"/>
    </row>
    <row r="467" spans="3:22" ht="12">
      <c r="C467" s="24"/>
      <c r="D467" s="24"/>
      <c r="E467" s="24"/>
      <c r="F467" s="24"/>
      <c r="G467" s="24"/>
      <c r="H467" s="24"/>
      <c r="I467" s="24"/>
      <c r="J467" s="24"/>
      <c r="K467" s="24"/>
      <c r="L467" s="24"/>
      <c r="M467" s="24"/>
      <c r="N467" s="24"/>
      <c r="O467" s="24"/>
      <c r="P467" s="24"/>
      <c r="Q467" s="24"/>
      <c r="R467" s="24"/>
      <c r="S467" s="24"/>
      <c r="T467" s="24"/>
      <c r="U467" s="24"/>
      <c r="V467" s="24"/>
    </row>
    <row r="468" spans="3:22" ht="12">
      <c r="C468" s="24"/>
      <c r="D468" s="24"/>
      <c r="E468" s="24"/>
      <c r="F468" s="24"/>
      <c r="G468" s="24"/>
      <c r="H468" s="24"/>
      <c r="I468" s="24"/>
      <c r="J468" s="24"/>
      <c r="K468" s="24"/>
      <c r="L468" s="24"/>
      <c r="M468" s="24"/>
      <c r="N468" s="24"/>
      <c r="O468" s="24"/>
      <c r="P468" s="24"/>
      <c r="Q468" s="24"/>
      <c r="R468" s="24"/>
      <c r="S468" s="24"/>
      <c r="T468" s="24"/>
      <c r="U468" s="24"/>
      <c r="V468" s="24"/>
    </row>
    <row r="469" spans="3:22" ht="12">
      <c r="C469" s="24"/>
      <c r="D469" s="24"/>
      <c r="E469" s="24"/>
      <c r="F469" s="24"/>
      <c r="G469" s="24"/>
      <c r="H469" s="24"/>
      <c r="I469" s="24"/>
      <c r="J469" s="24"/>
      <c r="K469" s="24"/>
      <c r="L469" s="24"/>
      <c r="M469" s="24"/>
      <c r="N469" s="24"/>
      <c r="O469" s="24"/>
      <c r="P469" s="24"/>
      <c r="Q469" s="24"/>
      <c r="R469" s="24"/>
      <c r="S469" s="24"/>
      <c r="T469" s="24"/>
      <c r="U469" s="24"/>
      <c r="V469" s="24"/>
    </row>
    <row r="470" spans="3:22" ht="12">
      <c r="C470" s="24"/>
      <c r="D470" s="24"/>
      <c r="E470" s="24"/>
      <c r="F470" s="24"/>
      <c r="G470" s="24"/>
      <c r="H470" s="24"/>
      <c r="I470" s="24"/>
      <c r="J470" s="24"/>
      <c r="K470" s="24"/>
      <c r="L470" s="24"/>
      <c r="M470" s="24"/>
      <c r="N470" s="24"/>
      <c r="O470" s="24"/>
      <c r="P470" s="24"/>
      <c r="Q470" s="24"/>
      <c r="R470" s="24"/>
      <c r="S470" s="24"/>
      <c r="T470" s="24"/>
      <c r="U470" s="24"/>
      <c r="V470" s="24"/>
    </row>
    <row r="471" spans="3:22" ht="12">
      <c r="C471" s="24"/>
      <c r="D471" s="24"/>
      <c r="E471" s="24"/>
      <c r="F471" s="24"/>
      <c r="G471" s="24"/>
      <c r="H471" s="24"/>
      <c r="I471" s="24"/>
      <c r="J471" s="24"/>
      <c r="K471" s="24"/>
      <c r="L471" s="24"/>
      <c r="M471" s="24"/>
      <c r="N471" s="24"/>
      <c r="O471" s="24"/>
      <c r="P471" s="24"/>
      <c r="Q471" s="24"/>
      <c r="R471" s="24"/>
      <c r="S471" s="24"/>
      <c r="T471" s="24"/>
      <c r="U471" s="24"/>
      <c r="V471" s="24"/>
    </row>
    <row r="472" spans="1:22" ht="12">
      <c r="A472" s="3"/>
      <c r="C472" s="24"/>
      <c r="D472" s="24"/>
      <c r="E472" s="24"/>
      <c r="F472" s="24"/>
      <c r="G472" s="24"/>
      <c r="H472" s="24"/>
      <c r="I472" s="24"/>
      <c r="J472" s="24"/>
      <c r="K472" s="24"/>
      <c r="L472" s="24"/>
      <c r="M472" s="24"/>
      <c r="N472" s="24"/>
      <c r="O472" s="24"/>
      <c r="P472" s="24"/>
      <c r="Q472" s="24"/>
      <c r="R472" s="24"/>
      <c r="S472" s="24"/>
      <c r="T472" s="24"/>
      <c r="U472" s="24"/>
      <c r="V472" s="24"/>
    </row>
    <row r="473" spans="3:22" ht="12">
      <c r="C473" s="24"/>
      <c r="D473" s="24"/>
      <c r="E473" s="24"/>
      <c r="F473" s="24"/>
      <c r="G473" s="24"/>
      <c r="H473" s="24"/>
      <c r="I473" s="24"/>
      <c r="J473" s="24"/>
      <c r="K473" s="24"/>
      <c r="L473" s="24"/>
      <c r="M473" s="24"/>
      <c r="N473" s="24"/>
      <c r="O473" s="24"/>
      <c r="P473" s="24"/>
      <c r="Q473" s="24"/>
      <c r="R473" s="24"/>
      <c r="S473" s="24"/>
      <c r="T473" s="24"/>
      <c r="U473" s="24"/>
      <c r="V473" s="24"/>
    </row>
    <row r="474" spans="3:22" ht="12">
      <c r="C474" s="24"/>
      <c r="D474" s="24"/>
      <c r="E474" s="24"/>
      <c r="F474" s="24"/>
      <c r="G474" s="24"/>
      <c r="H474" s="24"/>
      <c r="I474" s="24"/>
      <c r="J474" s="24"/>
      <c r="K474" s="24"/>
      <c r="L474" s="24"/>
      <c r="M474" s="24"/>
      <c r="N474" s="24"/>
      <c r="O474" s="24"/>
      <c r="P474" s="24"/>
      <c r="Q474" s="24"/>
      <c r="R474" s="24"/>
      <c r="S474" s="24"/>
      <c r="T474" s="24"/>
      <c r="U474" s="24"/>
      <c r="V474" s="24"/>
    </row>
    <row r="475" spans="3:22" ht="12">
      <c r="C475" s="24"/>
      <c r="D475" s="24"/>
      <c r="E475" s="24"/>
      <c r="F475" s="24"/>
      <c r="G475" s="24"/>
      <c r="H475" s="24"/>
      <c r="I475" s="24"/>
      <c r="J475" s="24"/>
      <c r="K475" s="24"/>
      <c r="L475" s="24"/>
      <c r="M475" s="24"/>
      <c r="N475" s="24"/>
      <c r="O475" s="24"/>
      <c r="P475" s="24"/>
      <c r="Q475" s="24"/>
      <c r="R475" s="24"/>
      <c r="S475" s="24"/>
      <c r="T475" s="24"/>
      <c r="U475" s="24"/>
      <c r="V475" s="24"/>
    </row>
    <row r="476" spans="3:22" ht="12">
      <c r="C476" s="24"/>
      <c r="D476" s="24"/>
      <c r="E476" s="24"/>
      <c r="F476" s="24"/>
      <c r="G476" s="24"/>
      <c r="H476" s="24"/>
      <c r="I476" s="24"/>
      <c r="J476" s="24"/>
      <c r="K476" s="24"/>
      <c r="L476" s="24"/>
      <c r="M476" s="24"/>
      <c r="N476" s="24"/>
      <c r="O476" s="24"/>
      <c r="P476" s="24"/>
      <c r="Q476" s="24"/>
      <c r="R476" s="24"/>
      <c r="S476" s="24"/>
      <c r="T476" s="24"/>
      <c r="U476" s="24"/>
      <c r="V476" s="24"/>
    </row>
    <row r="477" spans="3:22" ht="12">
      <c r="C477" s="24"/>
      <c r="D477" s="24"/>
      <c r="E477" s="24"/>
      <c r="F477" s="24"/>
      <c r="G477" s="24"/>
      <c r="H477" s="24"/>
      <c r="I477" s="24"/>
      <c r="J477" s="24"/>
      <c r="K477" s="24"/>
      <c r="L477" s="24"/>
      <c r="M477" s="24"/>
      <c r="N477" s="24"/>
      <c r="O477" s="24"/>
      <c r="P477" s="24"/>
      <c r="Q477" s="24"/>
      <c r="R477" s="24"/>
      <c r="S477" s="24"/>
      <c r="T477" s="24"/>
      <c r="U477" s="24"/>
      <c r="V477" s="24"/>
    </row>
    <row r="478" spans="3:22" ht="12">
      <c r="C478" s="24"/>
      <c r="D478" s="24"/>
      <c r="E478" s="24"/>
      <c r="F478" s="24"/>
      <c r="G478" s="24"/>
      <c r="H478" s="24"/>
      <c r="I478" s="24"/>
      <c r="J478" s="24"/>
      <c r="K478" s="24"/>
      <c r="L478" s="24"/>
      <c r="M478" s="24"/>
      <c r="N478" s="24"/>
      <c r="O478" s="24"/>
      <c r="P478" s="24"/>
      <c r="Q478" s="24"/>
      <c r="R478" s="24"/>
      <c r="S478" s="24"/>
      <c r="T478" s="24"/>
      <c r="U478" s="24"/>
      <c r="V478" s="24"/>
    </row>
    <row r="479" spans="3:22" ht="12">
      <c r="C479" s="24"/>
      <c r="D479" s="24"/>
      <c r="E479" s="24"/>
      <c r="F479" s="24"/>
      <c r="G479" s="24"/>
      <c r="H479" s="24"/>
      <c r="I479" s="24"/>
      <c r="J479" s="24"/>
      <c r="K479" s="24"/>
      <c r="L479" s="24"/>
      <c r="M479" s="24"/>
      <c r="N479" s="24"/>
      <c r="O479" s="24"/>
      <c r="P479" s="24"/>
      <c r="Q479" s="24"/>
      <c r="R479" s="24"/>
      <c r="S479" s="24"/>
      <c r="T479" s="24"/>
      <c r="U479" s="24"/>
      <c r="V479" s="24"/>
    </row>
    <row r="480" spans="3:22" ht="12">
      <c r="C480" s="24"/>
      <c r="D480" s="24"/>
      <c r="E480" s="24"/>
      <c r="F480" s="24"/>
      <c r="G480" s="24"/>
      <c r="H480" s="24"/>
      <c r="I480" s="24"/>
      <c r="J480" s="24"/>
      <c r="K480" s="24"/>
      <c r="L480" s="24"/>
      <c r="M480" s="24"/>
      <c r="N480" s="24"/>
      <c r="O480" s="24"/>
      <c r="P480" s="24"/>
      <c r="Q480" s="24"/>
      <c r="R480" s="24"/>
      <c r="S480" s="24"/>
      <c r="T480" s="24"/>
      <c r="U480" s="24"/>
      <c r="V480" s="24"/>
    </row>
    <row r="481" spans="3:22" ht="12">
      <c r="C481" s="24"/>
      <c r="D481" s="24"/>
      <c r="E481" s="24"/>
      <c r="F481" s="24"/>
      <c r="G481" s="24"/>
      <c r="H481" s="24"/>
      <c r="I481" s="24"/>
      <c r="J481" s="24"/>
      <c r="K481" s="24"/>
      <c r="L481" s="24"/>
      <c r="M481" s="24"/>
      <c r="N481" s="24"/>
      <c r="O481" s="24"/>
      <c r="P481" s="24"/>
      <c r="Q481" s="24"/>
      <c r="R481" s="24"/>
      <c r="S481" s="24"/>
      <c r="T481" s="24"/>
      <c r="U481" s="24"/>
      <c r="V481" s="24"/>
    </row>
    <row r="482" spans="3:22" ht="12">
      <c r="C482" s="24"/>
      <c r="D482" s="24"/>
      <c r="E482" s="24"/>
      <c r="F482" s="24"/>
      <c r="G482" s="24"/>
      <c r="H482" s="24"/>
      <c r="I482" s="24"/>
      <c r="J482" s="24"/>
      <c r="K482" s="24"/>
      <c r="L482" s="24"/>
      <c r="M482" s="24"/>
      <c r="N482" s="24"/>
      <c r="O482" s="24"/>
      <c r="P482" s="24"/>
      <c r="Q482" s="24"/>
      <c r="R482" s="24"/>
      <c r="S482" s="24"/>
      <c r="T482" s="24"/>
      <c r="U482" s="24"/>
      <c r="V482" s="24"/>
    </row>
    <row r="483" spans="3:22" ht="12">
      <c r="C483" s="24"/>
      <c r="D483" s="24"/>
      <c r="E483" s="24"/>
      <c r="F483" s="24"/>
      <c r="G483" s="24"/>
      <c r="H483" s="24"/>
      <c r="I483" s="24"/>
      <c r="J483" s="24"/>
      <c r="K483" s="24"/>
      <c r="L483" s="24"/>
      <c r="M483" s="24"/>
      <c r="N483" s="24"/>
      <c r="O483" s="24"/>
      <c r="P483" s="24"/>
      <c r="Q483" s="24"/>
      <c r="R483" s="24"/>
      <c r="S483" s="24"/>
      <c r="T483" s="24"/>
      <c r="U483" s="24"/>
      <c r="V483" s="24"/>
    </row>
    <row r="484" spans="3:22" ht="12">
      <c r="C484" s="24"/>
      <c r="D484" s="24"/>
      <c r="E484" s="24"/>
      <c r="F484" s="24"/>
      <c r="G484" s="24"/>
      <c r="H484" s="24"/>
      <c r="I484" s="24"/>
      <c r="J484" s="24"/>
      <c r="K484" s="24"/>
      <c r="L484" s="24"/>
      <c r="M484" s="24"/>
      <c r="N484" s="24"/>
      <c r="O484" s="24"/>
      <c r="P484" s="24"/>
      <c r="Q484" s="24"/>
      <c r="R484" s="24"/>
      <c r="S484" s="24"/>
      <c r="T484" s="24"/>
      <c r="U484" s="24"/>
      <c r="V484" s="24"/>
    </row>
    <row r="485" spans="3:22" ht="12">
      <c r="C485" s="24"/>
      <c r="D485" s="24"/>
      <c r="E485" s="24"/>
      <c r="F485" s="24"/>
      <c r="G485" s="24"/>
      <c r="H485" s="24"/>
      <c r="I485" s="24"/>
      <c r="J485" s="24"/>
      <c r="K485" s="24"/>
      <c r="L485" s="24"/>
      <c r="M485" s="24"/>
      <c r="N485" s="24"/>
      <c r="O485" s="24"/>
      <c r="P485" s="24"/>
      <c r="Q485" s="24"/>
      <c r="R485" s="24"/>
      <c r="S485" s="24"/>
      <c r="T485" s="24"/>
      <c r="U485" s="24"/>
      <c r="V485" s="24"/>
    </row>
    <row r="486" spans="3:22" ht="12">
      <c r="C486" s="24"/>
      <c r="D486" s="24"/>
      <c r="E486" s="24"/>
      <c r="F486" s="24"/>
      <c r="G486" s="24"/>
      <c r="H486" s="24"/>
      <c r="I486" s="24"/>
      <c r="J486" s="24"/>
      <c r="K486" s="24"/>
      <c r="L486" s="24"/>
      <c r="M486" s="24"/>
      <c r="N486" s="24"/>
      <c r="O486" s="24"/>
      <c r="P486" s="24"/>
      <c r="Q486" s="24"/>
      <c r="R486" s="24"/>
      <c r="S486" s="24"/>
      <c r="T486" s="24"/>
      <c r="U486" s="24"/>
      <c r="V486" s="24"/>
    </row>
    <row r="487" spans="3:22" ht="12">
      <c r="C487" s="24"/>
      <c r="D487" s="24"/>
      <c r="E487" s="24"/>
      <c r="F487" s="24"/>
      <c r="G487" s="24"/>
      <c r="H487" s="24"/>
      <c r="I487" s="24"/>
      <c r="J487" s="24"/>
      <c r="K487" s="24"/>
      <c r="L487" s="24"/>
      <c r="M487" s="24"/>
      <c r="N487" s="24"/>
      <c r="O487" s="24"/>
      <c r="P487" s="24"/>
      <c r="Q487" s="24"/>
      <c r="R487" s="24"/>
      <c r="S487" s="24"/>
      <c r="T487" s="24"/>
      <c r="U487" s="24"/>
      <c r="V487" s="24"/>
    </row>
    <row r="488" spans="3:22" ht="12">
      <c r="C488" s="24"/>
      <c r="D488" s="24"/>
      <c r="E488" s="24"/>
      <c r="F488" s="24"/>
      <c r="G488" s="24"/>
      <c r="H488" s="24"/>
      <c r="I488" s="24"/>
      <c r="J488" s="24"/>
      <c r="K488" s="24"/>
      <c r="L488" s="24"/>
      <c r="M488" s="24"/>
      <c r="N488" s="24"/>
      <c r="O488" s="24"/>
      <c r="P488" s="24"/>
      <c r="Q488" s="24"/>
      <c r="R488" s="24"/>
      <c r="S488" s="24"/>
      <c r="T488" s="24"/>
      <c r="U488" s="24"/>
      <c r="V488" s="24"/>
    </row>
    <row r="489" spans="1:22" ht="12">
      <c r="A489" s="3"/>
      <c r="C489" s="24"/>
      <c r="D489" s="24"/>
      <c r="E489" s="24"/>
      <c r="F489" s="24"/>
      <c r="G489" s="24"/>
      <c r="H489" s="24"/>
      <c r="I489" s="24"/>
      <c r="J489" s="24"/>
      <c r="K489" s="24"/>
      <c r="L489" s="24"/>
      <c r="M489" s="24"/>
      <c r="N489" s="24"/>
      <c r="O489" s="24"/>
      <c r="P489" s="24"/>
      <c r="Q489" s="24"/>
      <c r="R489" s="24"/>
      <c r="S489" s="24"/>
      <c r="T489" s="24"/>
      <c r="U489" s="24"/>
      <c r="V489" s="24"/>
    </row>
    <row r="490" spans="3:22" ht="12">
      <c r="C490" s="24"/>
      <c r="D490" s="24"/>
      <c r="E490" s="24"/>
      <c r="F490" s="24"/>
      <c r="G490" s="24"/>
      <c r="H490" s="24"/>
      <c r="I490" s="24"/>
      <c r="J490" s="24"/>
      <c r="K490" s="24"/>
      <c r="L490" s="24"/>
      <c r="M490" s="24"/>
      <c r="N490" s="24"/>
      <c r="O490" s="24"/>
      <c r="P490" s="24"/>
      <c r="Q490" s="24"/>
      <c r="R490" s="24"/>
      <c r="S490" s="24"/>
      <c r="T490" s="24"/>
      <c r="U490" s="24"/>
      <c r="V490" s="24"/>
    </row>
    <row r="491" spans="3:22" ht="12">
      <c r="C491" s="24"/>
      <c r="D491" s="24"/>
      <c r="E491" s="24"/>
      <c r="F491" s="24"/>
      <c r="G491" s="24"/>
      <c r="H491" s="24"/>
      <c r="I491" s="24"/>
      <c r="J491" s="24"/>
      <c r="K491" s="24"/>
      <c r="L491" s="24"/>
      <c r="M491" s="24"/>
      <c r="N491" s="24"/>
      <c r="O491" s="24"/>
      <c r="P491" s="24"/>
      <c r="Q491" s="24"/>
      <c r="R491" s="24"/>
      <c r="S491" s="24"/>
      <c r="T491" s="24"/>
      <c r="U491" s="24"/>
      <c r="V491" s="24"/>
    </row>
    <row r="492" spans="3:22" ht="12">
      <c r="C492" s="24"/>
      <c r="D492" s="24"/>
      <c r="E492" s="24"/>
      <c r="F492" s="24"/>
      <c r="G492" s="24"/>
      <c r="H492" s="24"/>
      <c r="I492" s="24"/>
      <c r="J492" s="24"/>
      <c r="K492" s="24"/>
      <c r="L492" s="24"/>
      <c r="M492" s="24"/>
      <c r="N492" s="24"/>
      <c r="O492" s="24"/>
      <c r="P492" s="24"/>
      <c r="Q492" s="24"/>
      <c r="R492" s="24"/>
      <c r="S492" s="24"/>
      <c r="T492" s="24"/>
      <c r="U492" s="24"/>
      <c r="V492" s="24"/>
    </row>
    <row r="493" spans="3:22" ht="12">
      <c r="C493" s="24"/>
      <c r="D493" s="24"/>
      <c r="E493" s="24"/>
      <c r="F493" s="24"/>
      <c r="G493" s="24"/>
      <c r="H493" s="24"/>
      <c r="I493" s="24"/>
      <c r="J493" s="24"/>
      <c r="K493" s="24"/>
      <c r="L493" s="24"/>
      <c r="M493" s="24"/>
      <c r="N493" s="24"/>
      <c r="O493" s="24"/>
      <c r="P493" s="24"/>
      <c r="Q493" s="24"/>
      <c r="R493" s="24"/>
      <c r="S493" s="24"/>
      <c r="T493" s="24"/>
      <c r="U493" s="24"/>
      <c r="V493" s="24"/>
    </row>
    <row r="494" spans="3:22" ht="12">
      <c r="C494" s="24"/>
      <c r="D494" s="24"/>
      <c r="E494" s="24"/>
      <c r="F494" s="24"/>
      <c r="G494" s="24"/>
      <c r="H494" s="24"/>
      <c r="I494" s="24"/>
      <c r="J494" s="24"/>
      <c r="K494" s="24"/>
      <c r="L494" s="24"/>
      <c r="M494" s="24"/>
      <c r="N494" s="24"/>
      <c r="O494" s="24"/>
      <c r="P494" s="24"/>
      <c r="Q494" s="24"/>
      <c r="R494" s="24"/>
      <c r="S494" s="24"/>
      <c r="T494" s="24"/>
      <c r="U494" s="24"/>
      <c r="V494" s="24"/>
    </row>
    <row r="495" spans="3:22" ht="12">
      <c r="C495" s="24"/>
      <c r="D495" s="24"/>
      <c r="E495" s="24"/>
      <c r="F495" s="24"/>
      <c r="G495" s="24"/>
      <c r="H495" s="24"/>
      <c r="I495" s="24"/>
      <c r="J495" s="24"/>
      <c r="K495" s="24"/>
      <c r="L495" s="24"/>
      <c r="M495" s="24"/>
      <c r="N495" s="24"/>
      <c r="O495" s="24"/>
      <c r="P495" s="24"/>
      <c r="Q495" s="24"/>
      <c r="R495" s="24"/>
      <c r="S495" s="24"/>
      <c r="T495" s="24"/>
      <c r="U495" s="24"/>
      <c r="V495" s="24"/>
    </row>
    <row r="496" spans="1:22" ht="12">
      <c r="A496" s="3"/>
      <c r="C496" s="24"/>
      <c r="D496" s="24"/>
      <c r="E496" s="24"/>
      <c r="F496" s="24"/>
      <c r="G496" s="24"/>
      <c r="H496" s="24"/>
      <c r="I496" s="24"/>
      <c r="J496" s="24"/>
      <c r="K496" s="24"/>
      <c r="L496" s="24"/>
      <c r="M496" s="24"/>
      <c r="N496" s="24"/>
      <c r="O496" s="24"/>
      <c r="P496" s="24"/>
      <c r="Q496" s="24"/>
      <c r="R496" s="24"/>
      <c r="S496" s="24"/>
      <c r="T496" s="24"/>
      <c r="U496" s="24"/>
      <c r="V496" s="24"/>
    </row>
    <row r="497" spans="3:22" ht="12">
      <c r="C497" s="24"/>
      <c r="D497" s="24"/>
      <c r="E497" s="24"/>
      <c r="F497" s="24"/>
      <c r="G497" s="24"/>
      <c r="H497" s="24"/>
      <c r="I497" s="24"/>
      <c r="J497" s="24"/>
      <c r="K497" s="24"/>
      <c r="L497" s="24"/>
      <c r="M497" s="24"/>
      <c r="N497" s="24"/>
      <c r="O497" s="24"/>
      <c r="P497" s="24"/>
      <c r="Q497" s="24"/>
      <c r="R497" s="24"/>
      <c r="S497" s="24"/>
      <c r="T497" s="24"/>
      <c r="U497" s="24"/>
      <c r="V497" s="24"/>
    </row>
    <row r="498" spans="3:22" ht="12">
      <c r="C498" s="24"/>
      <c r="D498" s="24"/>
      <c r="E498" s="24"/>
      <c r="F498" s="24"/>
      <c r="G498" s="24"/>
      <c r="H498" s="24"/>
      <c r="I498" s="24"/>
      <c r="J498" s="24"/>
      <c r="K498" s="24"/>
      <c r="L498" s="24"/>
      <c r="M498" s="24"/>
      <c r="N498" s="24"/>
      <c r="O498" s="24"/>
      <c r="P498" s="24"/>
      <c r="Q498" s="24"/>
      <c r="R498" s="24"/>
      <c r="S498" s="24"/>
      <c r="T498" s="24"/>
      <c r="U498" s="24"/>
      <c r="V498" s="24"/>
    </row>
    <row r="499" spans="3:22" ht="12">
      <c r="C499" s="24"/>
      <c r="D499" s="24"/>
      <c r="E499" s="24"/>
      <c r="F499" s="24"/>
      <c r="G499" s="24"/>
      <c r="H499" s="24"/>
      <c r="I499" s="24"/>
      <c r="J499" s="24"/>
      <c r="K499" s="24"/>
      <c r="L499" s="24"/>
      <c r="M499" s="24"/>
      <c r="N499" s="24"/>
      <c r="O499" s="24"/>
      <c r="P499" s="24"/>
      <c r="Q499" s="24"/>
      <c r="R499" s="24"/>
      <c r="S499" s="24"/>
      <c r="T499" s="24"/>
      <c r="U499" s="24"/>
      <c r="V499" s="24"/>
    </row>
    <row r="500" spans="3:22" ht="12">
      <c r="C500" s="24"/>
      <c r="D500" s="24"/>
      <c r="E500" s="24"/>
      <c r="F500" s="24"/>
      <c r="G500" s="24"/>
      <c r="H500" s="24"/>
      <c r="I500" s="24"/>
      <c r="J500" s="24"/>
      <c r="K500" s="24"/>
      <c r="L500" s="24"/>
      <c r="M500" s="24"/>
      <c r="N500" s="24"/>
      <c r="O500" s="24"/>
      <c r="P500" s="24"/>
      <c r="Q500" s="24"/>
      <c r="R500" s="24"/>
      <c r="S500" s="24"/>
      <c r="T500" s="24"/>
      <c r="U500" s="24"/>
      <c r="V500" s="24"/>
    </row>
    <row r="501" spans="3:22" ht="12">
      <c r="C501" s="24"/>
      <c r="D501" s="24"/>
      <c r="E501" s="24"/>
      <c r="F501" s="24"/>
      <c r="G501" s="24"/>
      <c r="H501" s="24"/>
      <c r="I501" s="24"/>
      <c r="J501" s="24"/>
      <c r="K501" s="24"/>
      <c r="L501" s="24"/>
      <c r="M501" s="24"/>
      <c r="N501" s="24"/>
      <c r="O501" s="24"/>
      <c r="P501" s="24"/>
      <c r="Q501" s="24"/>
      <c r="R501" s="24"/>
      <c r="S501" s="24"/>
      <c r="T501" s="24"/>
      <c r="U501" s="24"/>
      <c r="V501" s="24"/>
    </row>
    <row r="502" spans="1:22" ht="15">
      <c r="A502" s="4"/>
      <c r="C502" s="24"/>
      <c r="D502" s="24"/>
      <c r="E502" s="24"/>
      <c r="F502" s="24"/>
      <c r="G502" s="24"/>
      <c r="H502" s="24"/>
      <c r="I502" s="24"/>
      <c r="J502" s="24"/>
      <c r="K502" s="24"/>
      <c r="L502" s="24"/>
      <c r="M502" s="24"/>
      <c r="N502" s="24"/>
      <c r="O502" s="24"/>
      <c r="P502" s="24"/>
      <c r="Q502" s="24"/>
      <c r="R502" s="24"/>
      <c r="S502" s="24"/>
      <c r="T502" s="24"/>
      <c r="U502" s="24"/>
      <c r="V502" s="24"/>
    </row>
    <row r="503" spans="3:22" ht="12">
      <c r="C503" s="24"/>
      <c r="D503" s="24"/>
      <c r="E503" s="24"/>
      <c r="F503" s="24"/>
      <c r="G503" s="24"/>
      <c r="H503" s="24"/>
      <c r="I503" s="24"/>
      <c r="J503" s="24"/>
      <c r="K503" s="24"/>
      <c r="L503" s="24"/>
      <c r="M503" s="24"/>
      <c r="N503" s="24"/>
      <c r="O503" s="24"/>
      <c r="P503" s="24"/>
      <c r="Q503" s="24"/>
      <c r="R503" s="24"/>
      <c r="S503" s="24"/>
      <c r="T503" s="24"/>
      <c r="U503" s="24"/>
      <c r="V503" s="24"/>
    </row>
    <row r="504" spans="3:22" ht="12">
      <c r="C504" s="24"/>
      <c r="D504" s="24"/>
      <c r="E504" s="24"/>
      <c r="F504" s="24"/>
      <c r="G504" s="24"/>
      <c r="H504" s="24"/>
      <c r="I504" s="24"/>
      <c r="J504" s="24"/>
      <c r="K504" s="24"/>
      <c r="L504" s="24"/>
      <c r="M504" s="24"/>
      <c r="N504" s="24"/>
      <c r="O504" s="24"/>
      <c r="P504" s="24"/>
      <c r="Q504" s="24"/>
      <c r="R504" s="24"/>
      <c r="S504" s="24"/>
      <c r="T504" s="24"/>
      <c r="U504" s="24"/>
      <c r="V504" s="24"/>
    </row>
    <row r="505" spans="3:22" ht="12">
      <c r="C505" s="24"/>
      <c r="D505" s="24"/>
      <c r="E505" s="24"/>
      <c r="F505" s="24"/>
      <c r="G505" s="24"/>
      <c r="H505" s="24"/>
      <c r="I505" s="24"/>
      <c r="J505" s="24"/>
      <c r="K505" s="24"/>
      <c r="L505" s="24"/>
      <c r="M505" s="24"/>
      <c r="N505" s="24"/>
      <c r="O505" s="24"/>
      <c r="P505" s="24"/>
      <c r="Q505" s="24"/>
      <c r="R505" s="24"/>
      <c r="S505" s="24"/>
      <c r="T505" s="24"/>
      <c r="U505" s="24"/>
      <c r="V505" s="24"/>
    </row>
    <row r="506" spans="3:22" ht="12">
      <c r="C506" s="24"/>
      <c r="D506" s="24"/>
      <c r="E506" s="24"/>
      <c r="F506" s="24"/>
      <c r="G506" s="24"/>
      <c r="H506" s="24"/>
      <c r="I506" s="24"/>
      <c r="J506" s="24"/>
      <c r="K506" s="24"/>
      <c r="L506" s="24"/>
      <c r="M506" s="24"/>
      <c r="N506" s="24"/>
      <c r="O506" s="24"/>
      <c r="P506" s="24"/>
      <c r="Q506" s="24"/>
      <c r="R506" s="24"/>
      <c r="S506" s="24"/>
      <c r="T506" s="24"/>
      <c r="U506" s="24"/>
      <c r="V506" s="24"/>
    </row>
    <row r="507" spans="3:22" ht="12">
      <c r="C507" s="24"/>
      <c r="D507" s="24"/>
      <c r="E507" s="24"/>
      <c r="F507" s="24"/>
      <c r="G507" s="24"/>
      <c r="H507" s="24"/>
      <c r="I507" s="24"/>
      <c r="J507" s="24"/>
      <c r="K507" s="24"/>
      <c r="L507" s="24"/>
      <c r="M507" s="24"/>
      <c r="N507" s="24"/>
      <c r="O507" s="24"/>
      <c r="P507" s="24"/>
      <c r="Q507" s="24"/>
      <c r="R507" s="24"/>
      <c r="S507" s="24"/>
      <c r="T507" s="24"/>
      <c r="U507" s="24"/>
      <c r="V507" s="24"/>
    </row>
    <row r="508" spans="3:22" ht="12">
      <c r="C508" s="24"/>
      <c r="D508" s="24"/>
      <c r="E508" s="24"/>
      <c r="F508" s="24"/>
      <c r="G508" s="24"/>
      <c r="H508" s="24"/>
      <c r="I508" s="24"/>
      <c r="J508" s="24"/>
      <c r="K508" s="24"/>
      <c r="L508" s="24"/>
      <c r="M508" s="24"/>
      <c r="N508" s="24"/>
      <c r="O508" s="24"/>
      <c r="P508" s="24"/>
      <c r="Q508" s="24"/>
      <c r="R508" s="24"/>
      <c r="S508" s="24"/>
      <c r="T508" s="24"/>
      <c r="U508" s="24"/>
      <c r="V508" s="24"/>
    </row>
    <row r="509" spans="3:22" ht="12">
      <c r="C509" s="24"/>
      <c r="D509" s="24"/>
      <c r="E509" s="24"/>
      <c r="F509" s="24"/>
      <c r="G509" s="24"/>
      <c r="H509" s="24"/>
      <c r="I509" s="24"/>
      <c r="J509" s="24"/>
      <c r="K509" s="24"/>
      <c r="L509" s="24"/>
      <c r="M509" s="24"/>
      <c r="N509" s="24"/>
      <c r="O509" s="24"/>
      <c r="P509" s="24"/>
      <c r="Q509" s="24"/>
      <c r="R509" s="24"/>
      <c r="S509" s="24"/>
      <c r="T509" s="24"/>
      <c r="U509" s="24"/>
      <c r="V509" s="24"/>
    </row>
    <row r="510" spans="3:22" ht="12">
      <c r="C510" s="24"/>
      <c r="D510" s="24"/>
      <c r="E510" s="24"/>
      <c r="F510" s="24"/>
      <c r="G510" s="24"/>
      <c r="H510" s="24"/>
      <c r="I510" s="24"/>
      <c r="J510" s="24"/>
      <c r="K510" s="24"/>
      <c r="L510" s="24"/>
      <c r="M510" s="24"/>
      <c r="N510" s="24"/>
      <c r="O510" s="24"/>
      <c r="P510" s="24"/>
      <c r="Q510" s="24"/>
      <c r="R510" s="24"/>
      <c r="S510" s="24"/>
      <c r="T510" s="24"/>
      <c r="U510" s="24"/>
      <c r="V510" s="24"/>
    </row>
    <row r="511" spans="3:22" ht="12">
      <c r="C511" s="24"/>
      <c r="D511" s="24"/>
      <c r="E511" s="24"/>
      <c r="F511" s="24"/>
      <c r="G511" s="24"/>
      <c r="H511" s="24"/>
      <c r="I511" s="24"/>
      <c r="J511" s="24"/>
      <c r="K511" s="24"/>
      <c r="L511" s="24"/>
      <c r="M511" s="24"/>
      <c r="N511" s="24"/>
      <c r="O511" s="24"/>
      <c r="P511" s="24"/>
      <c r="Q511" s="24"/>
      <c r="R511" s="24"/>
      <c r="S511" s="24"/>
      <c r="T511" s="24"/>
      <c r="U511" s="24"/>
      <c r="V511" s="24"/>
    </row>
    <row r="512" spans="3:22" ht="12">
      <c r="C512" s="24"/>
      <c r="D512" s="24"/>
      <c r="E512" s="24"/>
      <c r="F512" s="24"/>
      <c r="G512" s="24"/>
      <c r="H512" s="24"/>
      <c r="I512" s="24"/>
      <c r="J512" s="24"/>
      <c r="K512" s="24"/>
      <c r="L512" s="24"/>
      <c r="M512" s="24"/>
      <c r="N512" s="24"/>
      <c r="O512" s="24"/>
      <c r="P512" s="24"/>
      <c r="Q512" s="24"/>
      <c r="R512" s="24"/>
      <c r="S512" s="24"/>
      <c r="T512" s="24"/>
      <c r="U512" s="24"/>
      <c r="V512" s="24"/>
    </row>
    <row r="513" spans="3:22" ht="12">
      <c r="C513" s="24"/>
      <c r="D513" s="24"/>
      <c r="E513" s="24"/>
      <c r="F513" s="24"/>
      <c r="G513" s="24"/>
      <c r="H513" s="24"/>
      <c r="I513" s="24"/>
      <c r="J513" s="24"/>
      <c r="K513" s="24"/>
      <c r="L513" s="24"/>
      <c r="M513" s="24"/>
      <c r="N513" s="24"/>
      <c r="O513" s="24"/>
      <c r="P513" s="24"/>
      <c r="Q513" s="24"/>
      <c r="R513" s="24"/>
      <c r="S513" s="24"/>
      <c r="T513" s="24"/>
      <c r="U513" s="24"/>
      <c r="V513" s="24"/>
    </row>
    <row r="514" spans="3:22" ht="12">
      <c r="C514" s="24"/>
      <c r="D514" s="24"/>
      <c r="E514" s="24"/>
      <c r="F514" s="24"/>
      <c r="G514" s="24"/>
      <c r="H514" s="24"/>
      <c r="I514" s="24"/>
      <c r="J514" s="24"/>
      <c r="K514" s="24"/>
      <c r="L514" s="24"/>
      <c r="M514" s="24"/>
      <c r="N514" s="24"/>
      <c r="O514" s="24"/>
      <c r="P514" s="24"/>
      <c r="Q514" s="24"/>
      <c r="R514" s="24"/>
      <c r="S514" s="24"/>
      <c r="T514" s="24"/>
      <c r="U514" s="24"/>
      <c r="V514" s="24"/>
    </row>
    <row r="515" spans="3:22" ht="12">
      <c r="C515" s="24"/>
      <c r="D515" s="24"/>
      <c r="E515" s="24"/>
      <c r="F515" s="24"/>
      <c r="G515" s="24"/>
      <c r="H515" s="24"/>
      <c r="I515" s="24"/>
      <c r="J515" s="24"/>
      <c r="K515" s="24"/>
      <c r="L515" s="24"/>
      <c r="M515" s="24"/>
      <c r="N515" s="24"/>
      <c r="O515" s="24"/>
      <c r="P515" s="24"/>
      <c r="Q515" s="24"/>
      <c r="R515" s="24"/>
      <c r="S515" s="24"/>
      <c r="T515" s="24"/>
      <c r="U515" s="24"/>
      <c r="V515" s="24"/>
    </row>
    <row r="516" spans="3:22" ht="12">
      <c r="C516" s="24"/>
      <c r="D516" s="24"/>
      <c r="E516" s="24"/>
      <c r="F516" s="24"/>
      <c r="G516" s="24"/>
      <c r="H516" s="24"/>
      <c r="I516" s="24"/>
      <c r="J516" s="24"/>
      <c r="K516" s="24"/>
      <c r="L516" s="24"/>
      <c r="M516" s="24"/>
      <c r="N516" s="24"/>
      <c r="O516" s="24"/>
      <c r="P516" s="24"/>
      <c r="Q516" s="24"/>
      <c r="R516" s="24"/>
      <c r="S516" s="24"/>
      <c r="T516" s="24"/>
      <c r="U516" s="24"/>
      <c r="V516" s="24"/>
    </row>
    <row r="517" spans="3:22" ht="12">
      <c r="C517" s="24"/>
      <c r="D517" s="24"/>
      <c r="E517" s="24"/>
      <c r="F517" s="24"/>
      <c r="G517" s="24"/>
      <c r="H517" s="24"/>
      <c r="I517" s="24"/>
      <c r="J517" s="24"/>
      <c r="K517" s="24"/>
      <c r="L517" s="24"/>
      <c r="M517" s="24"/>
      <c r="N517" s="24"/>
      <c r="O517" s="24"/>
      <c r="P517" s="24"/>
      <c r="Q517" s="24"/>
      <c r="R517" s="24"/>
      <c r="S517" s="24"/>
      <c r="T517" s="24"/>
      <c r="U517" s="24"/>
      <c r="V517" s="24"/>
    </row>
    <row r="518" spans="3:22" ht="12">
      <c r="C518" s="24"/>
      <c r="D518" s="24"/>
      <c r="E518" s="24"/>
      <c r="F518" s="24"/>
      <c r="G518" s="24"/>
      <c r="H518" s="24"/>
      <c r="I518" s="24"/>
      <c r="J518" s="24"/>
      <c r="K518" s="24"/>
      <c r="L518" s="24"/>
      <c r="M518" s="24"/>
      <c r="N518" s="24"/>
      <c r="O518" s="24"/>
      <c r="P518" s="24"/>
      <c r="Q518" s="24"/>
      <c r="R518" s="24"/>
      <c r="S518" s="24"/>
      <c r="T518" s="24"/>
      <c r="U518" s="24"/>
      <c r="V518" s="24"/>
    </row>
    <row r="519" spans="3:22" ht="12">
      <c r="C519" s="24"/>
      <c r="D519" s="24"/>
      <c r="E519" s="24"/>
      <c r="F519" s="24"/>
      <c r="G519" s="24"/>
      <c r="H519" s="24"/>
      <c r="I519" s="24"/>
      <c r="J519" s="24"/>
      <c r="K519" s="24"/>
      <c r="L519" s="24"/>
      <c r="M519" s="24"/>
      <c r="N519" s="24"/>
      <c r="O519" s="24"/>
      <c r="P519" s="24"/>
      <c r="Q519" s="24"/>
      <c r="R519" s="24"/>
      <c r="S519" s="24"/>
      <c r="T519" s="24"/>
      <c r="U519" s="24"/>
      <c r="V519" s="24"/>
    </row>
    <row r="520" spans="3:22" ht="12">
      <c r="C520" s="24"/>
      <c r="D520" s="24"/>
      <c r="E520" s="24"/>
      <c r="F520" s="24"/>
      <c r="G520" s="24"/>
      <c r="H520" s="24"/>
      <c r="I520" s="24"/>
      <c r="J520" s="24"/>
      <c r="K520" s="24"/>
      <c r="L520" s="24"/>
      <c r="M520" s="24"/>
      <c r="N520" s="24"/>
      <c r="O520" s="24"/>
      <c r="P520" s="24"/>
      <c r="Q520" s="24"/>
      <c r="R520" s="24"/>
      <c r="S520" s="24"/>
      <c r="T520" s="24"/>
      <c r="U520" s="24"/>
      <c r="V520" s="24"/>
    </row>
    <row r="521" spans="3:22" ht="12">
      <c r="C521" s="24"/>
      <c r="D521" s="24"/>
      <c r="E521" s="24"/>
      <c r="F521" s="24"/>
      <c r="G521" s="24"/>
      <c r="H521" s="24"/>
      <c r="I521" s="24"/>
      <c r="J521" s="24"/>
      <c r="K521" s="24"/>
      <c r="L521" s="24"/>
      <c r="M521" s="24"/>
      <c r="N521" s="24"/>
      <c r="O521" s="24"/>
      <c r="P521" s="24"/>
      <c r="Q521" s="24"/>
      <c r="R521" s="24"/>
      <c r="S521" s="24"/>
      <c r="T521" s="24"/>
      <c r="U521" s="24"/>
      <c r="V521" s="24"/>
    </row>
    <row r="522" spans="3:22" ht="12">
      <c r="C522" s="24"/>
      <c r="D522" s="24"/>
      <c r="E522" s="24"/>
      <c r="F522" s="24"/>
      <c r="G522" s="24"/>
      <c r="H522" s="24"/>
      <c r="I522" s="24"/>
      <c r="J522" s="24"/>
      <c r="K522" s="24"/>
      <c r="L522" s="24"/>
      <c r="M522" s="24"/>
      <c r="N522" s="24"/>
      <c r="O522" s="24"/>
      <c r="P522" s="24"/>
      <c r="Q522" s="24"/>
      <c r="R522" s="24"/>
      <c r="S522" s="24"/>
      <c r="T522" s="24"/>
      <c r="U522" s="24"/>
      <c r="V522" s="24"/>
    </row>
    <row r="523" spans="3:22" ht="12">
      <c r="C523" s="24"/>
      <c r="D523" s="24"/>
      <c r="E523" s="24"/>
      <c r="F523" s="24"/>
      <c r="G523" s="24"/>
      <c r="H523" s="24"/>
      <c r="I523" s="24"/>
      <c r="J523" s="24"/>
      <c r="K523" s="24"/>
      <c r="L523" s="24"/>
      <c r="M523" s="24"/>
      <c r="N523" s="24"/>
      <c r="O523" s="24"/>
      <c r="P523" s="24"/>
      <c r="Q523" s="24"/>
      <c r="R523" s="24"/>
      <c r="S523" s="24"/>
      <c r="T523" s="24"/>
      <c r="U523" s="24"/>
      <c r="V523" s="24"/>
    </row>
    <row r="524" spans="3:22" ht="12">
      <c r="C524" s="24"/>
      <c r="D524" s="24"/>
      <c r="E524" s="24"/>
      <c r="F524" s="24"/>
      <c r="G524" s="24"/>
      <c r="H524" s="24"/>
      <c r="I524" s="24"/>
      <c r="J524" s="24"/>
      <c r="K524" s="24"/>
      <c r="L524" s="24"/>
      <c r="M524" s="24"/>
      <c r="N524" s="24"/>
      <c r="O524" s="24"/>
      <c r="P524" s="24"/>
      <c r="Q524" s="24"/>
      <c r="R524" s="24"/>
      <c r="S524" s="24"/>
      <c r="T524" s="24"/>
      <c r="U524" s="24"/>
      <c r="V524" s="24"/>
    </row>
    <row r="525" spans="3:22" ht="12">
      <c r="C525" s="24"/>
      <c r="D525" s="24"/>
      <c r="E525" s="24"/>
      <c r="F525" s="24"/>
      <c r="G525" s="24"/>
      <c r="H525" s="24"/>
      <c r="I525" s="24"/>
      <c r="J525" s="24"/>
      <c r="K525" s="24"/>
      <c r="L525" s="24"/>
      <c r="M525" s="24"/>
      <c r="N525" s="24"/>
      <c r="O525" s="24"/>
      <c r="P525" s="24"/>
      <c r="Q525" s="24"/>
      <c r="R525" s="24"/>
      <c r="S525" s="24"/>
      <c r="T525" s="24"/>
      <c r="U525" s="24"/>
      <c r="V525" s="24"/>
    </row>
    <row r="526" spans="3:22" ht="12">
      <c r="C526" s="24"/>
      <c r="D526" s="24"/>
      <c r="E526" s="24"/>
      <c r="F526" s="24"/>
      <c r="G526" s="24"/>
      <c r="H526" s="24"/>
      <c r="I526" s="24"/>
      <c r="J526" s="24"/>
      <c r="K526" s="24"/>
      <c r="L526" s="24"/>
      <c r="M526" s="24"/>
      <c r="N526" s="24"/>
      <c r="O526" s="24"/>
      <c r="P526" s="24"/>
      <c r="Q526" s="24"/>
      <c r="R526" s="24"/>
      <c r="S526" s="24"/>
      <c r="T526" s="24"/>
      <c r="U526" s="24"/>
      <c r="V526" s="24"/>
    </row>
    <row r="527" spans="3:22" ht="12">
      <c r="C527" s="24"/>
      <c r="D527" s="24"/>
      <c r="E527" s="24"/>
      <c r="F527" s="24"/>
      <c r="G527" s="24"/>
      <c r="H527" s="24"/>
      <c r="I527" s="24"/>
      <c r="J527" s="24"/>
      <c r="K527" s="24"/>
      <c r="L527" s="24"/>
      <c r="M527" s="24"/>
      <c r="N527" s="24"/>
      <c r="O527" s="24"/>
      <c r="P527" s="24"/>
      <c r="Q527" s="24"/>
      <c r="R527" s="24"/>
      <c r="S527" s="24"/>
      <c r="T527" s="24"/>
      <c r="U527" s="24"/>
      <c r="V527" s="24"/>
    </row>
    <row r="528" spans="3:22" ht="12">
      <c r="C528" s="24"/>
      <c r="D528" s="24"/>
      <c r="E528" s="24"/>
      <c r="F528" s="24"/>
      <c r="G528" s="24"/>
      <c r="H528" s="24"/>
      <c r="I528" s="24"/>
      <c r="J528" s="24"/>
      <c r="K528" s="24"/>
      <c r="L528" s="24"/>
      <c r="M528" s="24"/>
      <c r="N528" s="24"/>
      <c r="O528" s="24"/>
      <c r="P528" s="24"/>
      <c r="Q528" s="24"/>
      <c r="R528" s="24"/>
      <c r="S528" s="24"/>
      <c r="T528" s="24"/>
      <c r="U528" s="24"/>
      <c r="V528" s="24"/>
    </row>
    <row r="529" spans="3:22" ht="12">
      <c r="C529" s="24"/>
      <c r="D529" s="24"/>
      <c r="E529" s="24"/>
      <c r="F529" s="24"/>
      <c r="G529" s="24"/>
      <c r="H529" s="24"/>
      <c r="I529" s="24"/>
      <c r="J529" s="24"/>
      <c r="K529" s="24"/>
      <c r="L529" s="24"/>
      <c r="M529" s="24"/>
      <c r="N529" s="24"/>
      <c r="O529" s="24"/>
      <c r="P529" s="24"/>
      <c r="Q529" s="24"/>
      <c r="R529" s="24"/>
      <c r="S529" s="24"/>
      <c r="T529" s="24"/>
      <c r="U529" s="24"/>
      <c r="V529" s="24"/>
    </row>
    <row r="530" spans="3:22" ht="12">
      <c r="C530" s="24"/>
      <c r="D530" s="24"/>
      <c r="E530" s="24"/>
      <c r="F530" s="24"/>
      <c r="G530" s="24"/>
      <c r="H530" s="24"/>
      <c r="I530" s="24"/>
      <c r="J530" s="24"/>
      <c r="K530" s="24"/>
      <c r="L530" s="24"/>
      <c r="M530" s="24"/>
      <c r="N530" s="24"/>
      <c r="O530" s="24"/>
      <c r="P530" s="24"/>
      <c r="Q530" s="24"/>
      <c r="R530" s="24"/>
      <c r="S530" s="24"/>
      <c r="T530" s="24"/>
      <c r="U530" s="24"/>
      <c r="V530" s="24"/>
    </row>
    <row r="531" spans="3:22" ht="12">
      <c r="C531" s="24"/>
      <c r="D531" s="24"/>
      <c r="E531" s="24"/>
      <c r="F531" s="24"/>
      <c r="G531" s="24"/>
      <c r="H531" s="24"/>
      <c r="I531" s="24"/>
      <c r="J531" s="24"/>
      <c r="K531" s="24"/>
      <c r="L531" s="24"/>
      <c r="M531" s="24"/>
      <c r="N531" s="24"/>
      <c r="O531" s="24"/>
      <c r="P531" s="24"/>
      <c r="Q531" s="24"/>
      <c r="R531" s="24"/>
      <c r="S531" s="24"/>
      <c r="T531" s="24"/>
      <c r="U531" s="24"/>
      <c r="V531" s="24"/>
    </row>
    <row r="532" spans="3:22" ht="12">
      <c r="C532" s="24"/>
      <c r="D532" s="24"/>
      <c r="E532" s="24"/>
      <c r="F532" s="24"/>
      <c r="G532" s="24"/>
      <c r="H532" s="24"/>
      <c r="I532" s="24"/>
      <c r="J532" s="24"/>
      <c r="K532" s="24"/>
      <c r="L532" s="24"/>
      <c r="M532" s="24"/>
      <c r="N532" s="24"/>
      <c r="O532" s="24"/>
      <c r="P532" s="24"/>
      <c r="Q532" s="24"/>
      <c r="R532" s="24"/>
      <c r="S532" s="24"/>
      <c r="T532" s="24"/>
      <c r="U532" s="24"/>
      <c r="V532" s="24"/>
    </row>
    <row r="533" spans="3:22" ht="12">
      <c r="C533" s="24"/>
      <c r="D533" s="24"/>
      <c r="E533" s="24"/>
      <c r="F533" s="24"/>
      <c r="G533" s="24"/>
      <c r="H533" s="24"/>
      <c r="I533" s="24"/>
      <c r="J533" s="24"/>
      <c r="K533" s="24"/>
      <c r="L533" s="24"/>
      <c r="M533" s="24"/>
      <c r="N533" s="24"/>
      <c r="O533" s="24"/>
      <c r="P533" s="24"/>
      <c r="Q533" s="24"/>
      <c r="R533" s="24"/>
      <c r="S533" s="24"/>
      <c r="T533" s="24"/>
      <c r="U533" s="24"/>
      <c r="V533" s="24"/>
    </row>
    <row r="534" spans="3:22" ht="12">
      <c r="C534" s="24"/>
      <c r="D534" s="24"/>
      <c r="E534" s="24"/>
      <c r="F534" s="24"/>
      <c r="G534" s="24"/>
      <c r="H534" s="24"/>
      <c r="I534" s="24"/>
      <c r="J534" s="24"/>
      <c r="K534" s="24"/>
      <c r="L534" s="24"/>
      <c r="M534" s="24"/>
      <c r="N534" s="24"/>
      <c r="O534" s="24"/>
      <c r="P534" s="24"/>
      <c r="Q534" s="24"/>
      <c r="R534" s="24"/>
      <c r="S534" s="24"/>
      <c r="T534" s="24"/>
      <c r="U534" s="24"/>
      <c r="V534" s="24"/>
    </row>
    <row r="535" spans="3:22" ht="12">
      <c r="C535" s="24"/>
      <c r="D535" s="24"/>
      <c r="E535" s="24"/>
      <c r="F535" s="24"/>
      <c r="G535" s="24"/>
      <c r="H535" s="24"/>
      <c r="I535" s="24"/>
      <c r="J535" s="24"/>
      <c r="K535" s="24"/>
      <c r="L535" s="24"/>
      <c r="M535" s="24"/>
      <c r="N535" s="24"/>
      <c r="O535" s="24"/>
      <c r="P535" s="24"/>
      <c r="Q535" s="24"/>
      <c r="R535" s="24"/>
      <c r="S535" s="24"/>
      <c r="T535" s="24"/>
      <c r="U535" s="24"/>
      <c r="V535" s="24"/>
    </row>
    <row r="536" spans="3:22" ht="12">
      <c r="C536" s="24"/>
      <c r="D536" s="24"/>
      <c r="E536" s="24"/>
      <c r="F536" s="24"/>
      <c r="G536" s="24"/>
      <c r="H536" s="24"/>
      <c r="I536" s="24"/>
      <c r="J536" s="24"/>
      <c r="K536" s="24"/>
      <c r="L536" s="24"/>
      <c r="M536" s="24"/>
      <c r="N536" s="24"/>
      <c r="O536" s="24"/>
      <c r="P536" s="24"/>
      <c r="Q536" s="24"/>
      <c r="R536" s="24"/>
      <c r="S536" s="24"/>
      <c r="T536" s="24"/>
      <c r="U536" s="24"/>
      <c r="V536" s="24"/>
    </row>
    <row r="537" spans="3:22" ht="12">
      <c r="C537" s="24"/>
      <c r="D537" s="24"/>
      <c r="E537" s="24"/>
      <c r="F537" s="24"/>
      <c r="G537" s="24"/>
      <c r="H537" s="24"/>
      <c r="I537" s="24"/>
      <c r="J537" s="24"/>
      <c r="K537" s="24"/>
      <c r="L537" s="24"/>
      <c r="M537" s="24"/>
      <c r="N537" s="24"/>
      <c r="O537" s="24"/>
      <c r="P537" s="24"/>
      <c r="Q537" s="24"/>
      <c r="R537" s="24"/>
      <c r="S537" s="24"/>
      <c r="T537" s="24"/>
      <c r="U537" s="24"/>
      <c r="V537" s="24"/>
    </row>
    <row r="538" spans="3:22" ht="12">
      <c r="C538" s="24"/>
      <c r="D538" s="24"/>
      <c r="E538" s="24"/>
      <c r="F538" s="24"/>
      <c r="G538" s="24"/>
      <c r="H538" s="24"/>
      <c r="I538" s="24"/>
      <c r="J538" s="24"/>
      <c r="K538" s="24"/>
      <c r="L538" s="24"/>
      <c r="M538" s="24"/>
      <c r="N538" s="24"/>
      <c r="O538" s="24"/>
      <c r="P538" s="24"/>
      <c r="Q538" s="24"/>
      <c r="R538" s="24"/>
      <c r="S538" s="24"/>
      <c r="T538" s="24"/>
      <c r="U538" s="24"/>
      <c r="V538" s="24"/>
    </row>
    <row r="539" spans="3:22" ht="12">
      <c r="C539" s="24"/>
      <c r="D539" s="24"/>
      <c r="E539" s="24"/>
      <c r="F539" s="24"/>
      <c r="G539" s="24"/>
      <c r="H539" s="24"/>
      <c r="I539" s="24"/>
      <c r="J539" s="24"/>
      <c r="K539" s="24"/>
      <c r="L539" s="24"/>
      <c r="M539" s="24"/>
      <c r="N539" s="24"/>
      <c r="O539" s="24"/>
      <c r="P539" s="24"/>
      <c r="Q539" s="24"/>
      <c r="R539" s="24"/>
      <c r="S539" s="24"/>
      <c r="T539" s="24"/>
      <c r="U539" s="24"/>
      <c r="V539" s="24"/>
    </row>
    <row r="540" spans="3:22" ht="12">
      <c r="C540" s="24"/>
      <c r="D540" s="24"/>
      <c r="E540" s="24"/>
      <c r="F540" s="24"/>
      <c r="G540" s="24"/>
      <c r="H540" s="24"/>
      <c r="I540" s="24"/>
      <c r="J540" s="24"/>
      <c r="K540" s="24"/>
      <c r="L540" s="24"/>
      <c r="M540" s="24"/>
      <c r="N540" s="24"/>
      <c r="O540" s="24"/>
      <c r="P540" s="24"/>
      <c r="Q540" s="24"/>
      <c r="R540" s="24"/>
      <c r="S540" s="24"/>
      <c r="T540" s="24"/>
      <c r="U540" s="24"/>
      <c r="V540" s="24"/>
    </row>
    <row r="541" spans="3:22" ht="12">
      <c r="C541" s="24"/>
      <c r="D541" s="24"/>
      <c r="E541" s="24"/>
      <c r="F541" s="24"/>
      <c r="G541" s="24"/>
      <c r="H541" s="24"/>
      <c r="I541" s="24"/>
      <c r="J541" s="24"/>
      <c r="K541" s="24"/>
      <c r="L541" s="24"/>
      <c r="M541" s="24"/>
      <c r="N541" s="24"/>
      <c r="O541" s="24"/>
      <c r="P541" s="24"/>
      <c r="Q541" s="24"/>
      <c r="R541" s="24"/>
      <c r="S541" s="24"/>
      <c r="T541" s="24"/>
      <c r="U541" s="24"/>
      <c r="V541" s="24"/>
    </row>
    <row r="542" spans="3:22" ht="12">
      <c r="C542" s="24"/>
      <c r="D542" s="24"/>
      <c r="E542" s="24"/>
      <c r="F542" s="24"/>
      <c r="G542" s="24"/>
      <c r="H542" s="24"/>
      <c r="I542" s="24"/>
      <c r="J542" s="24"/>
      <c r="K542" s="24"/>
      <c r="L542" s="24"/>
      <c r="M542" s="24"/>
      <c r="N542" s="24"/>
      <c r="O542" s="24"/>
      <c r="P542" s="24"/>
      <c r="Q542" s="24"/>
      <c r="R542" s="24"/>
      <c r="S542" s="24"/>
      <c r="T542" s="24"/>
      <c r="U542" s="24"/>
      <c r="V542" s="24"/>
    </row>
    <row r="543" spans="3:22" ht="12">
      <c r="C543" s="24"/>
      <c r="D543" s="24"/>
      <c r="E543" s="24"/>
      <c r="F543" s="24"/>
      <c r="G543" s="24"/>
      <c r="H543" s="24"/>
      <c r="I543" s="24"/>
      <c r="J543" s="24"/>
      <c r="K543" s="24"/>
      <c r="L543" s="24"/>
      <c r="M543" s="24"/>
      <c r="N543" s="24"/>
      <c r="O543" s="24"/>
      <c r="P543" s="24"/>
      <c r="Q543" s="24"/>
      <c r="R543" s="24"/>
      <c r="S543" s="24"/>
      <c r="T543" s="24"/>
      <c r="U543" s="24"/>
      <c r="V543" s="24"/>
    </row>
    <row r="544" spans="3:22" ht="12">
      <c r="C544" s="24"/>
      <c r="D544" s="24"/>
      <c r="E544" s="24"/>
      <c r="F544" s="24"/>
      <c r="G544" s="24"/>
      <c r="H544" s="24"/>
      <c r="I544" s="24"/>
      <c r="J544" s="24"/>
      <c r="K544" s="24"/>
      <c r="L544" s="24"/>
      <c r="M544" s="24"/>
      <c r="N544" s="24"/>
      <c r="O544" s="24"/>
      <c r="P544" s="24"/>
      <c r="Q544" s="24"/>
      <c r="R544" s="24"/>
      <c r="S544" s="24"/>
      <c r="T544" s="24"/>
      <c r="U544" s="24"/>
      <c r="V544" s="24"/>
    </row>
    <row r="545" spans="3:22" ht="12">
      <c r="C545" s="24"/>
      <c r="D545" s="24"/>
      <c r="E545" s="24"/>
      <c r="F545" s="24"/>
      <c r="G545" s="24"/>
      <c r="H545" s="24"/>
      <c r="I545" s="24"/>
      <c r="J545" s="24"/>
      <c r="K545" s="24"/>
      <c r="L545" s="24"/>
      <c r="M545" s="24"/>
      <c r="N545" s="24"/>
      <c r="O545" s="24"/>
      <c r="P545" s="24"/>
      <c r="Q545" s="24"/>
      <c r="R545" s="24"/>
      <c r="S545" s="24"/>
      <c r="T545" s="24"/>
      <c r="U545" s="24"/>
      <c r="V545" s="24"/>
    </row>
    <row r="546" spans="3:22" ht="12">
      <c r="C546" s="24"/>
      <c r="D546" s="24"/>
      <c r="E546" s="24"/>
      <c r="F546" s="24"/>
      <c r="G546" s="24"/>
      <c r="H546" s="24"/>
      <c r="I546" s="24"/>
      <c r="J546" s="24"/>
      <c r="K546" s="24"/>
      <c r="L546" s="24"/>
      <c r="M546" s="24"/>
      <c r="N546" s="24"/>
      <c r="O546" s="24"/>
      <c r="P546" s="24"/>
      <c r="Q546" s="24"/>
      <c r="R546" s="24"/>
      <c r="S546" s="24"/>
      <c r="T546" s="24"/>
      <c r="U546" s="24"/>
      <c r="V546" s="24"/>
    </row>
    <row r="547" spans="3:22" ht="12">
      <c r="C547" s="24"/>
      <c r="D547" s="24"/>
      <c r="E547" s="24"/>
      <c r="F547" s="24"/>
      <c r="G547" s="24"/>
      <c r="H547" s="24"/>
      <c r="I547" s="24"/>
      <c r="J547" s="24"/>
      <c r="K547" s="24"/>
      <c r="L547" s="24"/>
      <c r="M547" s="24"/>
      <c r="N547" s="24"/>
      <c r="O547" s="24"/>
      <c r="P547" s="24"/>
      <c r="Q547" s="24"/>
      <c r="R547" s="24"/>
      <c r="S547" s="24"/>
      <c r="T547" s="24"/>
      <c r="U547" s="24"/>
      <c r="V547" s="24"/>
    </row>
    <row r="548" spans="3:22" ht="12">
      <c r="C548" s="24"/>
      <c r="D548" s="24"/>
      <c r="E548" s="24"/>
      <c r="F548" s="24"/>
      <c r="G548" s="24"/>
      <c r="H548" s="24"/>
      <c r="I548" s="24"/>
      <c r="J548" s="24"/>
      <c r="K548" s="24"/>
      <c r="L548" s="24"/>
      <c r="M548" s="24"/>
      <c r="N548" s="24"/>
      <c r="O548" s="24"/>
      <c r="P548" s="24"/>
      <c r="Q548" s="24"/>
      <c r="R548" s="24"/>
      <c r="S548" s="24"/>
      <c r="T548" s="24"/>
      <c r="U548" s="24"/>
      <c r="V548" s="24"/>
    </row>
    <row r="549" spans="3:22" ht="12">
      <c r="C549" s="24"/>
      <c r="D549" s="24"/>
      <c r="E549" s="24"/>
      <c r="F549" s="24"/>
      <c r="G549" s="24"/>
      <c r="H549" s="24"/>
      <c r="I549" s="24"/>
      <c r="J549" s="24"/>
      <c r="K549" s="24"/>
      <c r="L549" s="24"/>
      <c r="M549" s="24"/>
      <c r="N549" s="24"/>
      <c r="O549" s="24"/>
      <c r="P549" s="24"/>
      <c r="Q549" s="24"/>
      <c r="R549" s="24"/>
      <c r="S549" s="24"/>
      <c r="T549" s="24"/>
      <c r="U549" s="24"/>
      <c r="V549" s="24"/>
    </row>
    <row r="550" spans="1:22" ht="15">
      <c r="A550" s="4"/>
      <c r="C550" s="24"/>
      <c r="D550" s="24"/>
      <c r="E550" s="24"/>
      <c r="F550" s="24"/>
      <c r="G550" s="24"/>
      <c r="H550" s="24"/>
      <c r="I550" s="24"/>
      <c r="J550" s="24"/>
      <c r="K550" s="24"/>
      <c r="L550" s="24"/>
      <c r="M550" s="24"/>
      <c r="N550" s="24"/>
      <c r="O550" s="24"/>
      <c r="P550" s="24"/>
      <c r="Q550" s="24"/>
      <c r="R550" s="24"/>
      <c r="S550" s="24"/>
      <c r="T550" s="24"/>
      <c r="U550" s="24"/>
      <c r="V550" s="24"/>
    </row>
    <row r="551" spans="3:22" ht="12">
      <c r="C551" s="24"/>
      <c r="D551" s="24"/>
      <c r="E551" s="24"/>
      <c r="F551" s="24"/>
      <c r="G551" s="24"/>
      <c r="H551" s="24"/>
      <c r="I551" s="24"/>
      <c r="J551" s="24"/>
      <c r="K551" s="24"/>
      <c r="L551" s="24"/>
      <c r="M551" s="24"/>
      <c r="N551" s="24"/>
      <c r="O551" s="24"/>
      <c r="P551" s="24"/>
      <c r="Q551" s="24"/>
      <c r="R551" s="24"/>
      <c r="S551" s="24"/>
      <c r="T551" s="24"/>
      <c r="U551" s="24"/>
      <c r="V551" s="24"/>
    </row>
    <row r="552" spans="3:22" ht="12">
      <c r="C552" s="24"/>
      <c r="D552" s="24"/>
      <c r="E552" s="24"/>
      <c r="F552" s="24"/>
      <c r="G552" s="24"/>
      <c r="H552" s="24"/>
      <c r="I552" s="24"/>
      <c r="J552" s="24"/>
      <c r="K552" s="24"/>
      <c r="L552" s="24"/>
      <c r="M552" s="24"/>
      <c r="N552" s="24"/>
      <c r="O552" s="24"/>
      <c r="P552" s="24"/>
      <c r="Q552" s="24"/>
      <c r="R552" s="24"/>
      <c r="S552" s="24"/>
      <c r="T552" s="24"/>
      <c r="U552" s="24"/>
      <c r="V552" s="24"/>
    </row>
    <row r="553" spans="3:22" ht="12">
      <c r="C553" s="24"/>
      <c r="D553" s="24"/>
      <c r="E553" s="24"/>
      <c r="F553" s="24"/>
      <c r="G553" s="24"/>
      <c r="H553" s="24"/>
      <c r="I553" s="24"/>
      <c r="J553" s="24"/>
      <c r="K553" s="24"/>
      <c r="L553" s="24"/>
      <c r="M553" s="24"/>
      <c r="N553" s="24"/>
      <c r="O553" s="24"/>
      <c r="P553" s="24"/>
      <c r="Q553" s="24"/>
      <c r="R553" s="24"/>
      <c r="S553" s="24"/>
      <c r="T553" s="24"/>
      <c r="U553" s="24"/>
      <c r="V553" s="24"/>
    </row>
    <row r="554" spans="3:22" ht="12">
      <c r="C554" s="24"/>
      <c r="D554" s="24"/>
      <c r="E554" s="24"/>
      <c r="F554" s="24"/>
      <c r="G554" s="24"/>
      <c r="H554" s="24"/>
      <c r="I554" s="24"/>
      <c r="J554" s="24"/>
      <c r="K554" s="24"/>
      <c r="L554" s="24"/>
      <c r="M554" s="24"/>
      <c r="N554" s="24"/>
      <c r="O554" s="24"/>
      <c r="P554" s="24"/>
      <c r="Q554" s="24"/>
      <c r="R554" s="24"/>
      <c r="S554" s="24"/>
      <c r="T554" s="24"/>
      <c r="U554" s="24"/>
      <c r="V554" s="24"/>
    </row>
    <row r="555" spans="3:22" ht="12">
      <c r="C555" s="24"/>
      <c r="D555" s="24"/>
      <c r="E555" s="24"/>
      <c r="F555" s="24"/>
      <c r="G555" s="24"/>
      <c r="H555" s="24"/>
      <c r="I555" s="24"/>
      <c r="J555" s="24"/>
      <c r="K555" s="24"/>
      <c r="L555" s="24"/>
      <c r="M555" s="24"/>
      <c r="N555" s="24"/>
      <c r="O555" s="24"/>
      <c r="P555" s="24"/>
      <c r="Q555" s="24"/>
      <c r="R555" s="24"/>
      <c r="S555" s="24"/>
      <c r="T555" s="24"/>
      <c r="U555" s="24"/>
      <c r="V555" s="24"/>
    </row>
    <row r="556" spans="3:22" ht="12">
      <c r="C556" s="24"/>
      <c r="D556" s="24"/>
      <c r="E556" s="24"/>
      <c r="F556" s="24"/>
      <c r="G556" s="24"/>
      <c r="H556" s="24"/>
      <c r="I556" s="24"/>
      <c r="J556" s="24"/>
      <c r="K556" s="24"/>
      <c r="L556" s="24"/>
      <c r="M556" s="24"/>
      <c r="N556" s="24"/>
      <c r="O556" s="24"/>
      <c r="P556" s="24"/>
      <c r="Q556" s="24"/>
      <c r="R556" s="24"/>
      <c r="S556" s="24"/>
      <c r="T556" s="24"/>
      <c r="U556" s="24"/>
      <c r="V556" s="24"/>
    </row>
    <row r="557" spans="3:22" ht="12">
      <c r="C557" s="24"/>
      <c r="D557" s="24"/>
      <c r="E557" s="24"/>
      <c r="F557" s="24"/>
      <c r="G557" s="24"/>
      <c r="H557" s="24"/>
      <c r="I557" s="24"/>
      <c r="J557" s="24"/>
      <c r="K557" s="24"/>
      <c r="L557" s="24"/>
      <c r="M557" s="24"/>
      <c r="N557" s="24"/>
      <c r="O557" s="24"/>
      <c r="P557" s="24"/>
      <c r="Q557" s="24"/>
      <c r="R557" s="24"/>
      <c r="S557" s="24"/>
      <c r="T557" s="24"/>
      <c r="U557" s="24"/>
      <c r="V557" s="24"/>
    </row>
    <row r="558" spans="3:22" ht="12">
      <c r="C558" s="24"/>
      <c r="D558" s="24"/>
      <c r="E558" s="24"/>
      <c r="F558" s="24"/>
      <c r="G558" s="24"/>
      <c r="H558" s="24"/>
      <c r="I558" s="24"/>
      <c r="J558" s="24"/>
      <c r="K558" s="24"/>
      <c r="L558" s="24"/>
      <c r="M558" s="24"/>
      <c r="N558" s="24"/>
      <c r="O558" s="24"/>
      <c r="P558" s="24"/>
      <c r="Q558" s="24"/>
      <c r="R558" s="24"/>
      <c r="S558" s="24"/>
      <c r="T558" s="24"/>
      <c r="U558" s="24"/>
      <c r="V558" s="24"/>
    </row>
    <row r="559" spans="3:22" ht="12">
      <c r="C559" s="24"/>
      <c r="D559" s="24"/>
      <c r="E559" s="24"/>
      <c r="F559" s="24"/>
      <c r="G559" s="24"/>
      <c r="H559" s="24"/>
      <c r="I559" s="24"/>
      <c r="J559" s="24"/>
      <c r="K559" s="24"/>
      <c r="L559" s="24"/>
      <c r="M559" s="24"/>
      <c r="N559" s="24"/>
      <c r="O559" s="24"/>
      <c r="P559" s="24"/>
      <c r="Q559" s="24"/>
      <c r="R559" s="24"/>
      <c r="S559" s="24"/>
      <c r="T559" s="24"/>
      <c r="U559" s="24"/>
      <c r="V559" s="24"/>
    </row>
    <row r="560" spans="3:22" ht="12">
      <c r="C560" s="24"/>
      <c r="D560" s="24"/>
      <c r="E560" s="24"/>
      <c r="F560" s="24"/>
      <c r="G560" s="24"/>
      <c r="H560" s="24"/>
      <c r="I560" s="24"/>
      <c r="J560" s="24"/>
      <c r="K560" s="24"/>
      <c r="L560" s="24"/>
      <c r="M560" s="24"/>
      <c r="N560" s="24"/>
      <c r="O560" s="24"/>
      <c r="P560" s="24"/>
      <c r="Q560" s="24"/>
      <c r="R560" s="24"/>
      <c r="S560" s="24"/>
      <c r="T560" s="24"/>
      <c r="U560" s="24"/>
      <c r="V560" s="24"/>
    </row>
    <row r="561" spans="3:22" ht="12">
      <c r="C561" s="24"/>
      <c r="D561" s="24"/>
      <c r="E561" s="24"/>
      <c r="F561" s="24"/>
      <c r="G561" s="24"/>
      <c r="H561" s="24"/>
      <c r="I561" s="24"/>
      <c r="J561" s="24"/>
      <c r="K561" s="24"/>
      <c r="L561" s="24"/>
      <c r="M561" s="24"/>
      <c r="N561" s="24"/>
      <c r="O561" s="24"/>
      <c r="P561" s="24"/>
      <c r="Q561" s="24"/>
      <c r="R561" s="24"/>
      <c r="S561" s="24"/>
      <c r="T561" s="24"/>
      <c r="U561" s="24"/>
      <c r="V561" s="24"/>
    </row>
    <row r="562" spans="3:22" ht="12">
      <c r="C562" s="24"/>
      <c r="D562" s="24"/>
      <c r="E562" s="24"/>
      <c r="F562" s="24"/>
      <c r="G562" s="24"/>
      <c r="H562" s="24"/>
      <c r="I562" s="24"/>
      <c r="J562" s="24"/>
      <c r="K562" s="24"/>
      <c r="L562" s="24"/>
      <c r="M562" s="24"/>
      <c r="N562" s="24"/>
      <c r="O562" s="24"/>
      <c r="P562" s="24"/>
      <c r="Q562" s="24"/>
      <c r="R562" s="24"/>
      <c r="S562" s="24"/>
      <c r="T562" s="24"/>
      <c r="U562" s="24"/>
      <c r="V562" s="24"/>
    </row>
    <row r="563" spans="3:22" ht="12">
      <c r="C563" s="24"/>
      <c r="D563" s="24"/>
      <c r="E563" s="24"/>
      <c r="F563" s="24"/>
      <c r="G563" s="24"/>
      <c r="H563" s="24"/>
      <c r="I563" s="24"/>
      <c r="J563" s="24"/>
      <c r="K563" s="24"/>
      <c r="L563" s="24"/>
      <c r="M563" s="24"/>
      <c r="N563" s="24"/>
      <c r="O563" s="24"/>
      <c r="P563" s="24"/>
      <c r="Q563" s="24"/>
      <c r="R563" s="24"/>
      <c r="S563" s="24"/>
      <c r="T563" s="24"/>
      <c r="U563" s="24"/>
      <c r="V563" s="24"/>
    </row>
    <row r="564" spans="3:22" ht="12">
      <c r="C564" s="24"/>
      <c r="D564" s="24"/>
      <c r="E564" s="24"/>
      <c r="F564" s="24"/>
      <c r="G564" s="24"/>
      <c r="H564" s="24"/>
      <c r="I564" s="24"/>
      <c r="J564" s="24"/>
      <c r="K564" s="24"/>
      <c r="L564" s="24"/>
      <c r="M564" s="24"/>
      <c r="N564" s="24"/>
      <c r="O564" s="24"/>
      <c r="P564" s="24"/>
      <c r="Q564" s="24"/>
      <c r="R564" s="24"/>
      <c r="S564" s="24"/>
      <c r="T564" s="24"/>
      <c r="U564" s="24"/>
      <c r="V564" s="24"/>
    </row>
    <row r="565" spans="3:22" ht="12">
      <c r="C565" s="24"/>
      <c r="D565" s="24"/>
      <c r="E565" s="24"/>
      <c r="F565" s="24"/>
      <c r="G565" s="24"/>
      <c r="H565" s="24"/>
      <c r="I565" s="24"/>
      <c r="J565" s="24"/>
      <c r="K565" s="24"/>
      <c r="L565" s="24"/>
      <c r="M565" s="24"/>
      <c r="N565" s="24"/>
      <c r="O565" s="24"/>
      <c r="P565" s="24"/>
      <c r="Q565" s="24"/>
      <c r="R565" s="24"/>
      <c r="S565" s="24"/>
      <c r="T565" s="24"/>
      <c r="U565" s="24"/>
      <c r="V565" s="24"/>
    </row>
    <row r="566" spans="3:22" ht="12">
      <c r="C566" s="24"/>
      <c r="D566" s="24"/>
      <c r="E566" s="24"/>
      <c r="F566" s="24"/>
      <c r="G566" s="24"/>
      <c r="H566" s="24"/>
      <c r="I566" s="24"/>
      <c r="J566" s="24"/>
      <c r="K566" s="24"/>
      <c r="L566" s="24"/>
      <c r="M566" s="24"/>
      <c r="N566" s="24"/>
      <c r="O566" s="24"/>
      <c r="P566" s="24"/>
      <c r="Q566" s="24"/>
      <c r="R566" s="24"/>
      <c r="S566" s="24"/>
      <c r="T566" s="24"/>
      <c r="U566" s="24"/>
      <c r="V566" s="24"/>
    </row>
  </sheetData>
  <sheetProtection/>
  <mergeCells count="3">
    <mergeCell ref="A1:G1"/>
    <mergeCell ref="A2:L2"/>
    <mergeCell ref="A3:F3"/>
  </mergeCells>
  <hyperlinks>
    <hyperlink ref="C10" location="Footnotes!A12" display="Footnotes!A12"/>
    <hyperlink ref="C11" location="Footnotes!A13" display="‡ ¶ 2"/>
    <hyperlink ref="C12" location="Footnotes!A14" display="Footnotes!A14"/>
    <hyperlink ref="C15" location="Footnotes!A15" display="‖ 4"/>
    <hyperlink ref="C19" location="Footnotes!A16" display="‡ 5"/>
    <hyperlink ref="C22" location="Footnotes!A17" display="‡ 6"/>
    <hyperlink ref="C23" location="Footnotes!A18" display="Footnotes!A18"/>
    <hyperlink ref="C25" location="Footnotes!A19" display="Footnotes!A19"/>
    <hyperlink ref="C26" location="Footnotes!A20" display="Footnotes!A20"/>
    <hyperlink ref="C29" location="Footnotes!A21" display="‖ 10"/>
    <hyperlink ref="C30" location="Footnotes!A22" display="Footnotes!A22"/>
    <hyperlink ref="C31" location="Footnotes!A23" display="Footnotes!A23"/>
    <hyperlink ref="C32" location="Footnotes!A24" display="‡ 13"/>
    <hyperlink ref="C33" location="Footnotes!A25" display="‖ 14"/>
    <hyperlink ref="C34" location="Footnotes!A26" display="Footnotes!A26"/>
    <hyperlink ref="C35" location="Footnotes!A27" display="‖ 16"/>
    <hyperlink ref="C39" location="Footnotes!A28" display="‖ 17"/>
    <hyperlink ref="C43" location="Footnotes!A29" display="Footnotes!A29"/>
    <hyperlink ref="C44" location="Footnotes!A30" display="‖ 19"/>
    <hyperlink ref="C45" location="Footnotes!A31" display="Footnotes!A31"/>
    <hyperlink ref="C47" location="Footnotes!A32" display="Footnotes!A32"/>
    <hyperlink ref="C48" location="Footnotes!A33" display="Footnotes!A33"/>
    <hyperlink ref="C49" location="Footnotes!A34" display="§ ¶ 23"/>
    <hyperlink ref="C51" location="Footnotes!A35" display="Footnotes!A35"/>
    <hyperlink ref="C54" location="Footnotes!A36" display="Footnotes!A36"/>
    <hyperlink ref="C55" location="Footnotes!A37" display="‡ ‖ 26"/>
    <hyperlink ref="C56" location="Footnotes!A38" display="‡ 27"/>
    <hyperlink ref="C61" location="Footnotes!A39" display="‖ 28"/>
    <hyperlink ref="C65" location="Footnotes!A40" display="Footnotes!A40"/>
    <hyperlink ref="C66" location="Footnotes!A41" display="Footnotes!A41"/>
    <hyperlink ref="C68" location="Footnotes!A42" display="Footnotes!A42"/>
    <hyperlink ref="C70" location="Footnotes!A43" display="Footnotes!A43"/>
    <hyperlink ref="C71" location="Footnotes!A44" display="Footnotes!A44"/>
    <hyperlink ref="C74" location="Footnotes!A45" display="Footnotes!A45"/>
    <hyperlink ref="C75" location="Footnotes!A46" display="Footnotes!A46"/>
    <hyperlink ref="C79" location="Footnotes!A47" display="Footnotes!A47"/>
    <hyperlink ref="C82" location="Footnotes!A48" display="Footnotes!A48"/>
    <hyperlink ref="C84" location="Footnotes!A49" display="§ 38"/>
    <hyperlink ref="C85" location="Footnotes!A50" display="Footnotes!A50"/>
    <hyperlink ref="C86" location="Footnotes!A51" display="Footnotes!A51"/>
    <hyperlink ref="C87" location="Footnotes!A52" display="‡ 41"/>
    <hyperlink ref="C88" location="Footnotes!A53" display="Footnotes!A53"/>
    <hyperlink ref="C89" location="Footnotes!A54" display="Footnotes!A54"/>
    <hyperlink ref="C91" location="Footnotes!A55" display="‖ 44"/>
    <hyperlink ref="C95" location="Footnotes!A56" display="Footnotes!A56"/>
    <hyperlink ref="C97" location="Footnotes!A57" display="Footnotes!A57"/>
    <hyperlink ref="C98" location="Footnotes!A58" display="Footnotes!A58"/>
    <hyperlink ref="C100" location="Footnotes!A59" display="Footnotes!A59"/>
    <hyperlink ref="C102" location="Footnotes!A60" display="Footnotes!A60"/>
    <hyperlink ref="C103" location="Footnotes!A61" display="Footnotes!A61"/>
    <hyperlink ref="C104" location="Footnotes!A62" display="† 51"/>
    <hyperlink ref="C105" location="Footnotes!A63" display="Footnotes!A63"/>
    <hyperlink ref="C106" location="Footnotes!A64" display="Footnotes!A64"/>
    <hyperlink ref="C110" location="Footnotes!A65" display="Footnotes!A65"/>
    <hyperlink ref="C111" location="Footnotes!A66" display="Footnotes!A66"/>
    <hyperlink ref="C115" location="Footnotes!A67" display="Footnotes!A67"/>
    <hyperlink ref="C116" location="Footnotes!A68" display="Footnotes!A68"/>
    <hyperlink ref="C118" location="Footnotes!A69" display="Footnotes!A69"/>
    <hyperlink ref="C120" location="Footnotes!A70" display="Footnotes!A70"/>
    <hyperlink ref="C122" location="Footnotes!A71" display="‡ 60"/>
    <hyperlink ref="C123" location="Footnotes!A72" display="Footnotes!A72"/>
    <hyperlink ref="C126" location="Footnotes!A73" display="† 62"/>
    <hyperlink ref="C128" location="Footnotes!A74" display="‡ 63"/>
    <hyperlink ref="C130" location="Footnotes!A75" display="§ ¶ 64"/>
    <hyperlink ref="C131" location="Footnotes!A76" display="† 65"/>
    <hyperlink ref="C133" location="Footnotes!A77" display="‖ 66"/>
    <hyperlink ref="C136" location="Footnotes!A78" display="† ¶ 67"/>
    <hyperlink ref="C137" location="Footnotes!A79" display="† 68"/>
    <hyperlink ref="C138" location="Footnotes!A80" display="Footnotes!A80"/>
    <hyperlink ref="C140" location="Footnotes!A81" display="Footnotes!A81"/>
    <hyperlink ref="C141" location="Footnotes!A82" display="Footnotes!A82"/>
    <hyperlink ref="C143" location="Footnotes!A83" display="‖ 72"/>
    <hyperlink ref="C145" location="Footnotes!A84" display="Footnotes!A84"/>
    <hyperlink ref="C146" location="Footnotes!A85" display="† 74"/>
    <hyperlink ref="C147" location="Footnotes!A86" display="Footnotes!A86"/>
    <hyperlink ref="C149" location="Footnotes!A87" display="Footnotes!A87"/>
    <hyperlink ref="C151" location="Footnotes!A88" display="† 77"/>
    <hyperlink ref="C153" location="Footnotes!A89" display="Footnotes!A89"/>
    <hyperlink ref="C154" location="Footnotes!A90" display="Footnotes!A90"/>
    <hyperlink ref="C155" location="Footnotes!A91" display="Footnotes!A91"/>
    <hyperlink ref="C157" location="Footnotes!A92" display="Footnotes!A92"/>
    <hyperlink ref="C159" location="Footnotes!A93" display="† ¶ 82"/>
    <hyperlink ref="C160" location="Footnotes!A94" display="Footnotes!A94"/>
    <hyperlink ref="C163" location="Footnotes!A95" display="Footnotes!A95"/>
    <hyperlink ref="C166" location="Footnotes!A96" display="Footnotes!A96"/>
    <hyperlink ref="C167" location="Footnotes!A97" display="Footnotes!A97"/>
    <hyperlink ref="C171" location="Footnotes!A98" display="Footnotes!A98"/>
    <hyperlink ref="C172" location="Footnotes!A99" display="† ¶ 88"/>
    <hyperlink ref="C174" location="Footnotes!A100" display="Footnotes!A100"/>
    <hyperlink ref="C175" location="Footnotes!A101" display="§ 90"/>
    <hyperlink ref="C176" location="Footnotes!A102" display="Footnotes!A102"/>
    <hyperlink ref="C178" location="Footnotes!A103" display="Footnotes!A103"/>
    <hyperlink ref="C180" location="Footnotes!A104" display="¶ 93"/>
    <hyperlink ref="C181" location="Footnotes!A105" display="Footnotes!A105"/>
    <hyperlink ref="C182" location="Footnotes!A106" display="Footnotes!A106"/>
    <hyperlink ref="C186" location="Footnotes!A107" display="‡ 96"/>
    <hyperlink ref="C188" location="Footnotes!A108" display="§ 97"/>
    <hyperlink ref="C189" location="Footnotes!A109" display="Footnotes!A109"/>
    <hyperlink ref="C190" location="Footnotes!A110" display="Footnotes!A110"/>
    <hyperlink ref="C191" location="Footnotes!A111" display="Footnotes!A111"/>
    <hyperlink ref="C192" location="Footnotes!A112" display="Footnotes!A112"/>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IV380"/>
  <sheetViews>
    <sheetView zoomScalePageLayoutView="0" workbookViewId="0" topLeftCell="A1">
      <pane xSplit="1" ySplit="6" topLeftCell="B7" activePane="bottomRight" state="frozen"/>
      <selection pane="topLeft" activeCell="D36" sqref="D36"/>
      <selection pane="topRight" activeCell="D36" sqref="D36"/>
      <selection pane="bottomLeft" activeCell="D36" sqref="D36"/>
      <selection pane="bottomRight" activeCell="A1" sqref="A1:J1"/>
    </sheetView>
  </sheetViews>
  <sheetFormatPr defaultColWidth="11.00390625" defaultRowHeight="12.75"/>
  <cols>
    <col min="1" max="1" width="10.50390625" style="0" customWidth="1"/>
    <col min="2" max="2" width="6.75390625" style="0" bestFit="1" customWidth="1"/>
  </cols>
  <sheetData>
    <row r="1" spans="1:22" s="1" customFormat="1" ht="17.25">
      <c r="A1" s="130" t="s">
        <v>69</v>
      </c>
      <c r="B1" s="130"/>
      <c r="C1" s="130"/>
      <c r="D1" s="130"/>
      <c r="E1" s="130"/>
      <c r="F1" s="130"/>
      <c r="G1" s="130"/>
      <c r="H1" s="130"/>
      <c r="I1" s="130"/>
      <c r="J1" s="130"/>
      <c r="K1" s="22"/>
      <c r="L1" s="22"/>
      <c r="M1" s="22"/>
      <c r="N1" s="22"/>
      <c r="O1" s="22"/>
      <c r="P1" s="22"/>
      <c r="Q1" s="22"/>
      <c r="R1" s="22"/>
      <c r="S1" s="22"/>
      <c r="T1" s="26"/>
      <c r="U1" s="26"/>
      <c r="V1" s="26"/>
    </row>
    <row r="2" spans="1:22" s="1" customFormat="1" ht="12.75">
      <c r="A2" s="83" t="s">
        <v>70</v>
      </c>
      <c r="B2" s="83"/>
      <c r="C2" s="26"/>
      <c r="D2" s="22"/>
      <c r="E2" s="22"/>
      <c r="F2" s="22"/>
      <c r="G2" s="22"/>
      <c r="H2" s="22"/>
      <c r="I2" s="22"/>
      <c r="J2" s="22"/>
      <c r="K2" s="22"/>
      <c r="L2" s="22"/>
      <c r="M2" s="22"/>
      <c r="N2" s="22"/>
      <c r="O2" s="22"/>
      <c r="P2" s="22"/>
      <c r="Q2" s="22"/>
      <c r="R2" s="22"/>
      <c r="S2" s="22"/>
      <c r="T2" s="26"/>
      <c r="U2" s="26"/>
      <c r="V2" s="26"/>
    </row>
    <row r="3" spans="1:22" s="1" customFormat="1" ht="12.75">
      <c r="A3" s="86" t="s">
        <v>499</v>
      </c>
      <c r="B3" s="86"/>
      <c r="C3" s="26"/>
      <c r="D3" s="22"/>
      <c r="E3" s="22"/>
      <c r="F3" s="22"/>
      <c r="G3" s="22"/>
      <c r="H3" s="22"/>
      <c r="I3" s="22"/>
      <c r="J3" s="22"/>
      <c r="K3" s="22"/>
      <c r="L3" s="22"/>
      <c r="M3" s="22"/>
      <c r="N3" s="22"/>
      <c r="O3" s="22"/>
      <c r="P3" s="22"/>
      <c r="Q3" s="22"/>
      <c r="R3" s="22"/>
      <c r="S3" s="22"/>
      <c r="T3" s="26"/>
      <c r="U3" s="26"/>
      <c r="V3" s="26"/>
    </row>
    <row r="4" spans="1:22" s="1" customFormat="1" ht="12.75">
      <c r="A4" s="1" t="s">
        <v>116</v>
      </c>
      <c r="C4" s="26"/>
      <c r="D4" s="22"/>
      <c r="E4" s="66"/>
      <c r="F4" s="22"/>
      <c r="G4" s="66"/>
      <c r="H4" s="22"/>
      <c r="I4" s="22"/>
      <c r="J4" s="22"/>
      <c r="K4" s="22"/>
      <c r="L4" s="22"/>
      <c r="M4" s="22"/>
      <c r="N4" s="22"/>
      <c r="O4" s="22"/>
      <c r="P4" s="22"/>
      <c r="Q4" s="22"/>
      <c r="R4" s="22"/>
      <c r="S4" s="22"/>
      <c r="T4" s="26"/>
      <c r="U4" s="26"/>
      <c r="V4" s="26"/>
    </row>
    <row r="5" spans="3:22" s="1" customFormat="1" ht="12.75">
      <c r="C5" s="26"/>
      <c r="D5" s="22"/>
      <c r="E5" s="22"/>
      <c r="F5" s="22"/>
      <c r="G5" s="22"/>
      <c r="H5" s="22"/>
      <c r="I5" s="22"/>
      <c r="J5" s="22"/>
      <c r="K5" s="22"/>
      <c r="L5" s="22"/>
      <c r="M5" s="22"/>
      <c r="N5" s="22"/>
      <c r="O5" s="22"/>
      <c r="P5" s="22"/>
      <c r="Q5" s="22"/>
      <c r="R5" s="22"/>
      <c r="S5" s="22"/>
      <c r="T5" s="26"/>
      <c r="U5" s="26"/>
      <c r="V5" s="26"/>
    </row>
    <row r="6" spans="1:29" s="1" customFormat="1" ht="15">
      <c r="A6" s="4" t="s">
        <v>433</v>
      </c>
      <c r="B6" s="99" t="s">
        <v>501</v>
      </c>
      <c r="C6" s="27">
        <v>1988</v>
      </c>
      <c r="D6" s="27">
        <v>1989</v>
      </c>
      <c r="E6" s="27">
        <v>1990</v>
      </c>
      <c r="F6" s="27">
        <v>1991</v>
      </c>
      <c r="G6" s="27">
        <v>1992</v>
      </c>
      <c r="H6" s="27">
        <v>1993</v>
      </c>
      <c r="I6" s="27">
        <v>1994</v>
      </c>
      <c r="J6" s="27">
        <v>1995</v>
      </c>
      <c r="K6" s="27">
        <v>1996</v>
      </c>
      <c r="L6" s="27">
        <v>1997</v>
      </c>
      <c r="M6" s="27">
        <v>1998</v>
      </c>
      <c r="N6" s="27">
        <v>1999</v>
      </c>
      <c r="O6" s="27">
        <v>2000</v>
      </c>
      <c r="P6" s="27">
        <v>2001</v>
      </c>
      <c r="Q6" s="27">
        <v>2002</v>
      </c>
      <c r="R6" s="27">
        <v>2003</v>
      </c>
      <c r="S6" s="27">
        <v>2004</v>
      </c>
      <c r="T6" s="27">
        <v>2005</v>
      </c>
      <c r="U6" s="27">
        <v>2006</v>
      </c>
      <c r="V6" s="27">
        <v>2007</v>
      </c>
      <c r="W6" s="27">
        <v>2008</v>
      </c>
      <c r="X6" s="4">
        <v>2009</v>
      </c>
      <c r="Y6" s="4">
        <v>2010</v>
      </c>
      <c r="Z6" s="4">
        <v>2011</v>
      </c>
      <c r="AA6" s="4">
        <v>2012</v>
      </c>
      <c r="AB6" s="4">
        <v>2013</v>
      </c>
      <c r="AC6" s="4" t="s">
        <v>7</v>
      </c>
    </row>
    <row r="7" spans="1:23" ht="15">
      <c r="A7" s="4" t="s">
        <v>157</v>
      </c>
      <c r="B7" s="4"/>
      <c r="C7" s="28"/>
      <c r="D7" s="28"/>
      <c r="E7" s="28"/>
      <c r="F7" s="28"/>
      <c r="G7" s="28"/>
      <c r="H7" s="28"/>
      <c r="I7" s="28"/>
      <c r="J7" s="28"/>
      <c r="K7" s="28"/>
      <c r="L7" s="28"/>
      <c r="M7" s="28"/>
      <c r="N7" s="28"/>
      <c r="O7" s="28"/>
      <c r="P7" s="28"/>
      <c r="Q7" s="28"/>
      <c r="R7" s="28"/>
      <c r="S7" s="28"/>
      <c r="T7" s="28"/>
      <c r="U7" s="28"/>
      <c r="V7" s="28"/>
      <c r="W7" s="28"/>
    </row>
    <row r="8" spans="1:23" ht="12">
      <c r="A8" s="3" t="s">
        <v>158</v>
      </c>
      <c r="B8" s="3"/>
      <c r="C8" s="28"/>
      <c r="D8" s="28"/>
      <c r="E8" s="28"/>
      <c r="F8" s="28"/>
      <c r="G8" s="28"/>
      <c r="H8" s="28"/>
      <c r="I8" s="28"/>
      <c r="J8" s="28"/>
      <c r="K8" s="28"/>
      <c r="L8" s="28"/>
      <c r="M8" s="28"/>
      <c r="N8" s="28"/>
      <c r="O8" s="28"/>
      <c r="P8" s="28"/>
      <c r="Q8" s="28"/>
      <c r="R8" s="28"/>
      <c r="S8" s="28"/>
      <c r="T8" s="28"/>
      <c r="U8" s="28"/>
      <c r="V8" s="28"/>
      <c r="W8" s="28"/>
    </row>
    <row r="9" spans="1:29" s="1" customFormat="1" ht="15">
      <c r="A9" s="1" t="s">
        <v>392</v>
      </c>
      <c r="B9" s="107">
        <v>1</v>
      </c>
      <c r="C9">
        <v>716</v>
      </c>
      <c r="D9">
        <v>700</v>
      </c>
      <c r="E9" s="110">
        <v>748</v>
      </c>
      <c r="F9">
        <v>766</v>
      </c>
      <c r="G9" s="110">
        <v>1281</v>
      </c>
      <c r="H9">
        <v>1378</v>
      </c>
      <c r="I9">
        <v>1676</v>
      </c>
      <c r="J9">
        <v>1624</v>
      </c>
      <c r="K9">
        <v>1849</v>
      </c>
      <c r="L9">
        <v>2224</v>
      </c>
      <c r="M9">
        <v>2352</v>
      </c>
      <c r="N9">
        <v>2482</v>
      </c>
      <c r="O9">
        <v>2880</v>
      </c>
      <c r="P9">
        <v>3153</v>
      </c>
      <c r="Q9">
        <v>3222</v>
      </c>
      <c r="R9">
        <v>3152</v>
      </c>
      <c r="S9">
        <v>3585</v>
      </c>
      <c r="T9">
        <v>3753</v>
      </c>
      <c r="U9">
        <v>3847</v>
      </c>
      <c r="V9">
        <v>4514</v>
      </c>
      <c r="W9">
        <v>5259</v>
      </c>
      <c r="X9">
        <v>5712</v>
      </c>
      <c r="Y9">
        <v>6045</v>
      </c>
      <c r="Z9">
        <v>8652</v>
      </c>
      <c r="AA9">
        <v>9104</v>
      </c>
      <c r="AB9">
        <v>9902</v>
      </c>
      <c r="AC9">
        <v>10402</v>
      </c>
    </row>
    <row r="10" spans="1:29" s="1" customFormat="1" ht="12">
      <c r="A10" s="1" t="s">
        <v>394</v>
      </c>
      <c r="B10" s="108" t="s">
        <v>502</v>
      </c>
      <c r="C10" t="s">
        <v>473</v>
      </c>
      <c r="D10" t="s">
        <v>473</v>
      </c>
      <c r="E10" t="s">
        <v>473</v>
      </c>
      <c r="F10" t="s">
        <v>473</v>
      </c>
      <c r="G10" t="s">
        <v>473</v>
      </c>
      <c r="H10" t="s">
        <v>473</v>
      </c>
      <c r="I10" t="s">
        <v>473</v>
      </c>
      <c r="J10" t="s">
        <v>473</v>
      </c>
      <c r="K10" t="s">
        <v>473</v>
      </c>
      <c r="L10">
        <v>570</v>
      </c>
      <c r="M10">
        <v>643</v>
      </c>
      <c r="N10">
        <v>496</v>
      </c>
      <c r="O10">
        <v>531</v>
      </c>
      <c r="P10">
        <v>520</v>
      </c>
      <c r="Q10">
        <v>668</v>
      </c>
      <c r="R10">
        <v>831</v>
      </c>
      <c r="S10">
        <v>1085</v>
      </c>
      <c r="T10">
        <v>1069</v>
      </c>
      <c r="U10">
        <v>941</v>
      </c>
      <c r="V10">
        <v>885</v>
      </c>
      <c r="W10">
        <v>1338</v>
      </c>
      <c r="X10" t="s">
        <v>473</v>
      </c>
      <c r="Y10" t="s">
        <v>473</v>
      </c>
      <c r="Z10" t="s">
        <v>473</v>
      </c>
      <c r="AA10">
        <v>2903</v>
      </c>
      <c r="AB10" t="s">
        <v>473</v>
      </c>
      <c r="AC10" t="s">
        <v>473</v>
      </c>
    </row>
    <row r="11" spans="1:29" s="1" customFormat="1" ht="12">
      <c r="A11" s="1" t="s">
        <v>257</v>
      </c>
      <c r="B11" s="107">
        <v>3</v>
      </c>
      <c r="C11">
        <v>1820</v>
      </c>
      <c r="D11">
        <v>1971</v>
      </c>
      <c r="E11">
        <v>1933</v>
      </c>
      <c r="F11">
        <v>2030</v>
      </c>
      <c r="G11">
        <v>2014</v>
      </c>
      <c r="H11">
        <v>2125</v>
      </c>
      <c r="I11">
        <v>2181</v>
      </c>
      <c r="J11">
        <v>2009</v>
      </c>
      <c r="K11">
        <v>2004</v>
      </c>
      <c r="L11">
        <v>2099</v>
      </c>
      <c r="M11">
        <v>2124</v>
      </c>
      <c r="N11">
        <v>1758</v>
      </c>
      <c r="O11">
        <v>1362</v>
      </c>
      <c r="P11">
        <v>2463</v>
      </c>
      <c r="Q11">
        <v>2344</v>
      </c>
      <c r="R11">
        <v>2483</v>
      </c>
      <c r="S11">
        <v>2413</v>
      </c>
      <c r="T11">
        <v>2504</v>
      </c>
      <c r="U11">
        <v>2528</v>
      </c>
      <c r="V11">
        <v>2603</v>
      </c>
      <c r="W11">
        <v>2904</v>
      </c>
      <c r="X11">
        <v>3101</v>
      </c>
      <c r="Y11">
        <v>3319</v>
      </c>
      <c r="Z11">
        <v>3343</v>
      </c>
      <c r="AA11">
        <v>3583</v>
      </c>
      <c r="AB11">
        <v>4077</v>
      </c>
      <c r="AC11">
        <v>4064</v>
      </c>
    </row>
    <row r="12" spans="1:29" s="1" customFormat="1" ht="12">
      <c r="A12" s="1" t="s">
        <v>336</v>
      </c>
      <c r="B12" s="98"/>
      <c r="C12">
        <v>365</v>
      </c>
      <c r="D12">
        <v>377</v>
      </c>
      <c r="E12">
        <v>347</v>
      </c>
      <c r="F12">
        <v>355</v>
      </c>
      <c r="G12">
        <v>356</v>
      </c>
      <c r="H12">
        <v>371</v>
      </c>
      <c r="I12">
        <v>384</v>
      </c>
      <c r="J12">
        <v>390</v>
      </c>
      <c r="K12">
        <v>449</v>
      </c>
      <c r="L12">
        <v>443</v>
      </c>
      <c r="M12">
        <v>452</v>
      </c>
      <c r="N12">
        <v>447</v>
      </c>
      <c r="O12">
        <v>467</v>
      </c>
      <c r="P12">
        <v>486</v>
      </c>
      <c r="Q12">
        <v>481</v>
      </c>
      <c r="R12">
        <v>500</v>
      </c>
      <c r="S12">
        <v>510</v>
      </c>
      <c r="T12">
        <v>548</v>
      </c>
      <c r="U12">
        <v>571</v>
      </c>
      <c r="V12">
        <v>525</v>
      </c>
      <c r="W12">
        <v>567</v>
      </c>
      <c r="X12">
        <v>586</v>
      </c>
      <c r="Y12">
        <v>602</v>
      </c>
      <c r="Z12" s="9">
        <v>715</v>
      </c>
      <c r="AA12" s="84">
        <v>856</v>
      </c>
      <c r="AB12" s="84">
        <v>978</v>
      </c>
      <c r="AC12" s="84">
        <v>948</v>
      </c>
    </row>
    <row r="13" spans="1:28" s="1" customFormat="1" ht="15">
      <c r="A13" s="3" t="s">
        <v>337</v>
      </c>
      <c r="B13" s="98"/>
      <c r="D13"/>
      <c r="E13"/>
      <c r="F13"/>
      <c r="G13"/>
      <c r="H13"/>
      <c r="I13" s="81"/>
      <c r="J13" s="81"/>
      <c r="K13" s="81"/>
      <c r="L13" s="81"/>
      <c r="M13" s="81"/>
      <c r="N13" s="81"/>
      <c r="O13" s="81"/>
      <c r="P13" s="81"/>
      <c r="Q13" s="81"/>
      <c r="R13" s="81"/>
      <c r="S13" s="81"/>
      <c r="T13" s="81"/>
      <c r="U13" s="81"/>
      <c r="V13" s="81"/>
      <c r="W13" s="81"/>
      <c r="X13" s="81"/>
      <c r="Y13" s="81"/>
      <c r="Z13" s="81"/>
      <c r="AA13" s="81"/>
      <c r="AB13" s="81"/>
    </row>
    <row r="14" spans="1:29" s="1" customFormat="1" ht="12">
      <c r="A14" s="1" t="s">
        <v>249</v>
      </c>
      <c r="B14" s="108" t="s">
        <v>503</v>
      </c>
      <c r="C14" t="s">
        <v>473</v>
      </c>
      <c r="D14" t="s">
        <v>473</v>
      </c>
      <c r="E14" t="s">
        <v>473</v>
      </c>
      <c r="F14">
        <v>169</v>
      </c>
      <c r="G14">
        <v>148</v>
      </c>
      <c r="H14">
        <v>2373</v>
      </c>
      <c r="I14" t="s">
        <v>9</v>
      </c>
      <c r="J14">
        <v>1112</v>
      </c>
      <c r="K14">
        <v>833</v>
      </c>
      <c r="L14">
        <v>1335</v>
      </c>
      <c r="M14">
        <v>412</v>
      </c>
      <c r="N14">
        <v>5264</v>
      </c>
      <c r="O14">
        <v>2438</v>
      </c>
      <c r="P14">
        <v>1469</v>
      </c>
      <c r="Q14">
        <v>1506</v>
      </c>
      <c r="R14">
        <v>1989</v>
      </c>
      <c r="S14">
        <v>1893</v>
      </c>
      <c r="T14">
        <v>2682</v>
      </c>
      <c r="U14">
        <v>3150</v>
      </c>
      <c r="V14">
        <v>2763</v>
      </c>
      <c r="W14">
        <v>3741</v>
      </c>
      <c r="X14">
        <v>3640</v>
      </c>
      <c r="Y14">
        <v>3895</v>
      </c>
      <c r="Z14">
        <v>3647</v>
      </c>
      <c r="AA14">
        <v>3827</v>
      </c>
      <c r="AB14">
        <v>5208</v>
      </c>
      <c r="AC14">
        <v>6095</v>
      </c>
    </row>
    <row r="15" spans="1:29" s="1" customFormat="1" ht="12">
      <c r="A15" s="1" t="s">
        <v>483</v>
      </c>
      <c r="B15" s="98"/>
      <c r="C15">
        <v>74.2</v>
      </c>
      <c r="D15">
        <v>56.5</v>
      </c>
      <c r="E15">
        <v>54.8</v>
      </c>
      <c r="F15" t="s">
        <v>473</v>
      </c>
      <c r="G15" t="s">
        <v>473</v>
      </c>
      <c r="H15" t="s">
        <v>473</v>
      </c>
      <c r="I15" t="s">
        <v>473</v>
      </c>
      <c r="J15" t="s">
        <v>473</v>
      </c>
      <c r="K15" t="s">
        <v>473</v>
      </c>
      <c r="L15" t="s">
        <v>473</v>
      </c>
      <c r="M15" t="s">
        <v>473</v>
      </c>
      <c r="N15">
        <v>34</v>
      </c>
      <c r="O15">
        <v>30.6</v>
      </c>
      <c r="P15">
        <v>27.4</v>
      </c>
      <c r="Q15">
        <v>50.4</v>
      </c>
      <c r="R15">
        <v>55.1</v>
      </c>
      <c r="S15">
        <v>60</v>
      </c>
      <c r="T15">
        <v>60.9</v>
      </c>
      <c r="U15">
        <v>60.9</v>
      </c>
      <c r="V15" t="s">
        <v>473</v>
      </c>
      <c r="W15">
        <v>65.9</v>
      </c>
      <c r="X15" t="s">
        <v>473</v>
      </c>
      <c r="Y15" t="s">
        <v>473</v>
      </c>
      <c r="Z15" t="s">
        <v>473</v>
      </c>
      <c r="AA15">
        <v>79.3</v>
      </c>
      <c r="AB15">
        <v>82</v>
      </c>
      <c r="AC15">
        <v>86</v>
      </c>
    </row>
    <row r="16" spans="1:29" s="1" customFormat="1" ht="12">
      <c r="A16" s="1" t="s">
        <v>437</v>
      </c>
      <c r="B16" s="98"/>
      <c r="C16">
        <v>208</v>
      </c>
      <c r="D16">
        <v>225</v>
      </c>
      <c r="E16">
        <v>284</v>
      </c>
      <c r="F16">
        <v>304</v>
      </c>
      <c r="G16">
        <v>282</v>
      </c>
      <c r="H16">
        <v>296</v>
      </c>
      <c r="I16">
        <v>272</v>
      </c>
      <c r="J16">
        <v>247</v>
      </c>
      <c r="K16">
        <v>228</v>
      </c>
      <c r="L16">
        <v>263</v>
      </c>
      <c r="M16">
        <v>322</v>
      </c>
      <c r="N16">
        <v>307</v>
      </c>
      <c r="O16">
        <v>339</v>
      </c>
      <c r="P16">
        <v>415</v>
      </c>
      <c r="Q16">
        <v>443</v>
      </c>
      <c r="R16">
        <v>427</v>
      </c>
      <c r="S16">
        <v>395</v>
      </c>
      <c r="T16">
        <v>358</v>
      </c>
      <c r="U16">
        <v>352</v>
      </c>
      <c r="V16">
        <v>389</v>
      </c>
      <c r="W16">
        <v>416</v>
      </c>
      <c r="X16">
        <v>401</v>
      </c>
      <c r="Y16">
        <v>376</v>
      </c>
      <c r="Z16">
        <v>370</v>
      </c>
      <c r="AA16">
        <v>345</v>
      </c>
      <c r="AB16">
        <v>319</v>
      </c>
      <c r="AC16">
        <v>298</v>
      </c>
    </row>
    <row r="17" spans="1:29" s="1" customFormat="1" ht="15">
      <c r="A17" s="1" t="s">
        <v>330</v>
      </c>
      <c r="B17" s="100" t="s">
        <v>150</v>
      </c>
      <c r="C17" s="110">
        <v>61.5</v>
      </c>
      <c r="D17" s="110">
        <v>77.5</v>
      </c>
      <c r="E17" s="110">
        <v>84.4</v>
      </c>
      <c r="F17" s="110">
        <v>70.2</v>
      </c>
      <c r="G17" s="110">
        <v>68.5</v>
      </c>
      <c r="H17" s="110">
        <v>62</v>
      </c>
      <c r="I17" s="110">
        <v>48.8</v>
      </c>
      <c r="J17" s="110">
        <v>49.7</v>
      </c>
      <c r="K17" s="110">
        <v>48.4</v>
      </c>
      <c r="L17" s="110">
        <v>46.7</v>
      </c>
      <c r="M17" s="110">
        <v>55</v>
      </c>
      <c r="N17" s="110">
        <v>61.4</v>
      </c>
      <c r="O17" s="110">
        <v>62.5</v>
      </c>
      <c r="P17">
        <v>61.6</v>
      </c>
      <c r="Q17">
        <v>66.8</v>
      </c>
      <c r="R17">
        <v>67.9</v>
      </c>
      <c r="S17">
        <v>80.8</v>
      </c>
      <c r="T17">
        <v>84.3</v>
      </c>
      <c r="U17">
        <v>90.8</v>
      </c>
      <c r="V17">
        <v>112</v>
      </c>
      <c r="W17">
        <v>122</v>
      </c>
      <c r="X17">
        <v>112</v>
      </c>
      <c r="Y17">
        <v>134</v>
      </c>
      <c r="Z17">
        <v>139</v>
      </c>
      <c r="AA17">
        <v>152</v>
      </c>
      <c r="AB17">
        <v>161</v>
      </c>
      <c r="AC17">
        <v>163</v>
      </c>
    </row>
    <row r="18" spans="1:29" s="1" customFormat="1" ht="12">
      <c r="A18" s="1" t="s">
        <v>331</v>
      </c>
      <c r="B18" s="108" t="s">
        <v>504</v>
      </c>
      <c r="C18">
        <v>47.7</v>
      </c>
      <c r="D18">
        <v>53.4</v>
      </c>
      <c r="E18">
        <v>56.3</v>
      </c>
      <c r="F18">
        <v>59.1</v>
      </c>
      <c r="G18">
        <v>60.7</v>
      </c>
      <c r="H18">
        <v>60</v>
      </c>
      <c r="I18">
        <v>62.8</v>
      </c>
      <c r="J18">
        <v>52.3</v>
      </c>
      <c r="K18">
        <v>60.6</v>
      </c>
      <c r="L18">
        <v>65.4</v>
      </c>
      <c r="M18">
        <v>70.2</v>
      </c>
      <c r="N18">
        <v>73.5</v>
      </c>
      <c r="O18">
        <v>63.3</v>
      </c>
      <c r="P18">
        <v>84</v>
      </c>
      <c r="Q18">
        <v>80.5</v>
      </c>
      <c r="R18">
        <v>83.9</v>
      </c>
      <c r="S18">
        <v>79.7</v>
      </c>
      <c r="T18">
        <v>76.1</v>
      </c>
      <c r="U18">
        <v>63.6</v>
      </c>
      <c r="V18">
        <v>63.9</v>
      </c>
      <c r="W18">
        <v>53.4</v>
      </c>
      <c r="X18" t="s">
        <v>473</v>
      </c>
      <c r="Y18" t="s">
        <v>473</v>
      </c>
      <c r="Z18" t="s">
        <v>473</v>
      </c>
      <c r="AA18">
        <v>57.2</v>
      </c>
      <c r="AB18">
        <v>57.8</v>
      </c>
      <c r="AC18">
        <v>60.8</v>
      </c>
    </row>
    <row r="19" spans="1:29" s="1" customFormat="1" ht="12">
      <c r="A19" s="1" t="s">
        <v>384</v>
      </c>
      <c r="B19" s="98" t="s">
        <v>293</v>
      </c>
      <c r="C19">
        <v>212</v>
      </c>
      <c r="D19">
        <v>220</v>
      </c>
      <c r="E19">
        <v>228</v>
      </c>
      <c r="F19">
        <v>233</v>
      </c>
      <c r="G19">
        <v>226</v>
      </c>
      <c r="H19">
        <v>229</v>
      </c>
      <c r="I19">
        <v>186</v>
      </c>
      <c r="J19">
        <v>185</v>
      </c>
      <c r="K19">
        <v>187</v>
      </c>
      <c r="L19">
        <v>207</v>
      </c>
      <c r="M19">
        <v>235</v>
      </c>
      <c r="N19">
        <v>253</v>
      </c>
      <c r="O19">
        <v>246</v>
      </c>
      <c r="P19">
        <v>245</v>
      </c>
      <c r="Q19">
        <v>266</v>
      </c>
      <c r="R19">
        <v>285</v>
      </c>
      <c r="S19">
        <v>303</v>
      </c>
      <c r="T19">
        <v>299</v>
      </c>
      <c r="U19">
        <v>325</v>
      </c>
      <c r="V19">
        <v>341</v>
      </c>
      <c r="W19">
        <v>353</v>
      </c>
      <c r="X19">
        <v>358</v>
      </c>
      <c r="Y19">
        <v>383</v>
      </c>
      <c r="Z19">
        <v>347</v>
      </c>
      <c r="AA19">
        <v>373</v>
      </c>
      <c r="AB19">
        <v>390</v>
      </c>
      <c r="AC19">
        <v>393</v>
      </c>
    </row>
    <row r="20" spans="1:29" s="1" customFormat="1" ht="12">
      <c r="A20" s="1" t="s">
        <v>291</v>
      </c>
      <c r="B20" s="98"/>
      <c r="C20">
        <v>11.6</v>
      </c>
      <c r="D20" t="s">
        <v>473</v>
      </c>
      <c r="E20" t="s">
        <v>473</v>
      </c>
      <c r="F20" t="s">
        <v>473</v>
      </c>
      <c r="G20">
        <v>5.9</v>
      </c>
      <c r="H20">
        <v>5</v>
      </c>
      <c r="I20">
        <v>6.2</v>
      </c>
      <c r="J20">
        <v>9.8</v>
      </c>
      <c r="K20">
        <v>6.8</v>
      </c>
      <c r="L20">
        <v>6.8</v>
      </c>
      <c r="M20">
        <v>7.5</v>
      </c>
      <c r="N20">
        <v>8.5</v>
      </c>
      <c r="O20">
        <v>13.6</v>
      </c>
      <c r="P20">
        <v>9.3</v>
      </c>
      <c r="Q20">
        <v>8.4</v>
      </c>
      <c r="R20">
        <v>8.9</v>
      </c>
      <c r="S20">
        <v>9.2</v>
      </c>
      <c r="T20">
        <v>9.8</v>
      </c>
      <c r="U20">
        <v>9.3</v>
      </c>
      <c r="V20">
        <v>9.3</v>
      </c>
      <c r="W20">
        <v>8.8</v>
      </c>
      <c r="X20">
        <v>9</v>
      </c>
      <c r="Y20">
        <v>9.1</v>
      </c>
      <c r="Z20">
        <v>9.7</v>
      </c>
      <c r="AA20" t="s">
        <v>473</v>
      </c>
      <c r="AB20">
        <v>9.3</v>
      </c>
      <c r="AC20">
        <v>9.4</v>
      </c>
    </row>
    <row r="21" spans="1:29" s="1" customFormat="1" ht="12">
      <c r="A21" s="1" t="s">
        <v>466</v>
      </c>
      <c r="B21" s="107" t="s">
        <v>37</v>
      </c>
      <c r="C21" t="s">
        <v>473</v>
      </c>
      <c r="D21" t="s">
        <v>473</v>
      </c>
      <c r="E21" t="s">
        <v>473</v>
      </c>
      <c r="F21">
        <v>27</v>
      </c>
      <c r="G21">
        <v>27.5</v>
      </c>
      <c r="H21">
        <v>25.1</v>
      </c>
      <c r="I21">
        <v>22</v>
      </c>
      <c r="J21">
        <v>20.2</v>
      </c>
      <c r="K21">
        <v>18.7</v>
      </c>
      <c r="L21" t="s">
        <v>473</v>
      </c>
      <c r="M21" t="s">
        <v>473</v>
      </c>
      <c r="N21" t="s">
        <v>473</v>
      </c>
      <c r="O21" t="s">
        <v>473</v>
      </c>
      <c r="P21" t="s">
        <v>473</v>
      </c>
      <c r="Q21">
        <v>20.7</v>
      </c>
      <c r="R21">
        <v>23.3</v>
      </c>
      <c r="S21">
        <v>21.8</v>
      </c>
      <c r="T21">
        <v>21.6</v>
      </c>
      <c r="U21" t="s">
        <v>473</v>
      </c>
      <c r="V21">
        <v>22.6</v>
      </c>
      <c r="W21">
        <v>31.8</v>
      </c>
      <c r="X21">
        <v>37</v>
      </c>
      <c r="Y21">
        <v>54.9</v>
      </c>
      <c r="Z21" t="s">
        <v>473</v>
      </c>
      <c r="AA21" t="s">
        <v>473</v>
      </c>
      <c r="AB21" t="s">
        <v>473</v>
      </c>
      <c r="AC21" t="s">
        <v>473</v>
      </c>
    </row>
    <row r="22" spans="1:29" s="1" customFormat="1" ht="12">
      <c r="A22" s="1" t="s">
        <v>467</v>
      </c>
      <c r="B22" s="107">
        <v>7</v>
      </c>
      <c r="C22" t="s">
        <v>473</v>
      </c>
      <c r="D22" t="s">
        <v>473</v>
      </c>
      <c r="E22" t="s">
        <v>473</v>
      </c>
      <c r="F22" t="s">
        <v>473</v>
      </c>
      <c r="G22" t="s">
        <v>473</v>
      </c>
      <c r="H22">
        <v>69.3</v>
      </c>
      <c r="I22">
        <v>54.6</v>
      </c>
      <c r="J22">
        <v>40.5</v>
      </c>
      <c r="K22">
        <v>46.1</v>
      </c>
      <c r="L22">
        <v>33.4</v>
      </c>
      <c r="M22">
        <v>31.5</v>
      </c>
      <c r="N22">
        <v>46.4</v>
      </c>
      <c r="O22">
        <v>52.5</v>
      </c>
      <c r="P22">
        <v>55.9</v>
      </c>
      <c r="Q22">
        <v>56.4</v>
      </c>
      <c r="R22">
        <v>57.2</v>
      </c>
      <c r="S22">
        <v>67.8</v>
      </c>
      <c r="T22">
        <v>68.9</v>
      </c>
      <c r="U22" t="s">
        <v>473</v>
      </c>
      <c r="V22">
        <v>446</v>
      </c>
      <c r="W22">
        <v>594</v>
      </c>
      <c r="X22">
        <v>406</v>
      </c>
      <c r="Y22" s="84">
        <v>226</v>
      </c>
      <c r="Z22" s="84">
        <v>242</v>
      </c>
      <c r="AA22" t="s">
        <v>473</v>
      </c>
      <c r="AB22" t="s">
        <v>473</v>
      </c>
      <c r="AC22" t="s">
        <v>473</v>
      </c>
    </row>
    <row r="23" spans="1:29" s="1" customFormat="1" ht="12">
      <c r="A23" s="1" t="s">
        <v>388</v>
      </c>
      <c r="B23" s="98" t="s">
        <v>293</v>
      </c>
      <c r="C23" t="s">
        <v>473</v>
      </c>
      <c r="D23" t="s">
        <v>473</v>
      </c>
      <c r="E23" t="s">
        <v>473</v>
      </c>
      <c r="F23" t="s">
        <v>473</v>
      </c>
      <c r="G23" t="s">
        <v>473</v>
      </c>
      <c r="H23" t="s">
        <v>473</v>
      </c>
      <c r="I23" t="s">
        <v>473</v>
      </c>
      <c r="J23" t="s">
        <v>473</v>
      </c>
      <c r="K23" t="s">
        <v>473</v>
      </c>
      <c r="L23" t="s">
        <v>473</v>
      </c>
      <c r="M23" t="s">
        <v>473</v>
      </c>
      <c r="N23" t="s">
        <v>473</v>
      </c>
      <c r="O23" t="s">
        <v>473</v>
      </c>
      <c r="P23">
        <v>86.6</v>
      </c>
      <c r="Q23">
        <v>102</v>
      </c>
      <c r="R23">
        <v>114</v>
      </c>
      <c r="S23">
        <v>115</v>
      </c>
      <c r="T23">
        <v>117</v>
      </c>
      <c r="U23">
        <v>115</v>
      </c>
      <c r="V23">
        <v>130</v>
      </c>
      <c r="W23">
        <v>151</v>
      </c>
      <c r="X23" t="s">
        <v>473</v>
      </c>
      <c r="Y23">
        <v>142</v>
      </c>
      <c r="Z23" t="s">
        <v>473</v>
      </c>
      <c r="AA23" t="s">
        <v>473</v>
      </c>
      <c r="AB23" t="s">
        <v>473</v>
      </c>
      <c r="AC23" t="s">
        <v>473</v>
      </c>
    </row>
    <row r="24" spans="1:29" s="1" customFormat="1" ht="12">
      <c r="A24" s="1" t="s">
        <v>389</v>
      </c>
      <c r="B24" s="107">
        <v>8</v>
      </c>
      <c r="C24" t="s">
        <v>473</v>
      </c>
      <c r="D24" t="s">
        <v>473</v>
      </c>
      <c r="E24" t="s">
        <v>473</v>
      </c>
      <c r="F24" t="s">
        <v>473</v>
      </c>
      <c r="G24" t="s">
        <v>473</v>
      </c>
      <c r="H24" t="s">
        <v>473</v>
      </c>
      <c r="I24" t="s">
        <v>473</v>
      </c>
      <c r="J24" t="s">
        <v>473</v>
      </c>
      <c r="K24">
        <v>124</v>
      </c>
      <c r="L24">
        <v>102</v>
      </c>
      <c r="M24">
        <v>30.6</v>
      </c>
      <c r="N24">
        <v>112</v>
      </c>
      <c r="O24">
        <v>87.9</v>
      </c>
      <c r="P24" t="s">
        <v>473</v>
      </c>
      <c r="Q24" t="s">
        <v>473</v>
      </c>
      <c r="R24">
        <v>142</v>
      </c>
      <c r="S24">
        <v>235</v>
      </c>
      <c r="T24">
        <v>275</v>
      </c>
      <c r="U24">
        <v>299</v>
      </c>
      <c r="V24">
        <v>282</v>
      </c>
      <c r="W24">
        <v>203</v>
      </c>
      <c r="X24">
        <v>154</v>
      </c>
      <c r="Y24">
        <v>209</v>
      </c>
      <c r="Z24">
        <v>239</v>
      </c>
      <c r="AA24">
        <v>301</v>
      </c>
      <c r="AB24">
        <v>402</v>
      </c>
      <c r="AC24">
        <v>428</v>
      </c>
    </row>
    <row r="25" spans="1:29" s="1" customFormat="1" ht="12">
      <c r="A25" s="1" t="s">
        <v>353</v>
      </c>
      <c r="B25" s="107">
        <v>9</v>
      </c>
      <c r="C25">
        <v>204</v>
      </c>
      <c r="D25">
        <v>219</v>
      </c>
      <c r="E25">
        <v>209</v>
      </c>
      <c r="F25">
        <v>214</v>
      </c>
      <c r="G25">
        <v>209</v>
      </c>
      <c r="H25">
        <v>207</v>
      </c>
      <c r="I25">
        <v>183</v>
      </c>
      <c r="J25" t="s">
        <v>473</v>
      </c>
      <c r="K25">
        <v>175</v>
      </c>
      <c r="L25">
        <v>175</v>
      </c>
      <c r="M25" t="s">
        <v>473</v>
      </c>
      <c r="N25" t="s">
        <v>473</v>
      </c>
      <c r="O25" t="s">
        <v>473</v>
      </c>
      <c r="P25" t="s">
        <v>473</v>
      </c>
      <c r="Q25" t="s">
        <v>473</v>
      </c>
      <c r="R25">
        <v>331</v>
      </c>
      <c r="S25">
        <v>349</v>
      </c>
      <c r="T25">
        <v>334</v>
      </c>
      <c r="U25">
        <v>346</v>
      </c>
      <c r="V25">
        <v>377</v>
      </c>
      <c r="W25">
        <v>377</v>
      </c>
      <c r="X25">
        <v>448</v>
      </c>
      <c r="Y25">
        <v>427</v>
      </c>
      <c r="Z25">
        <v>357</v>
      </c>
      <c r="AA25" s="84">
        <v>435</v>
      </c>
      <c r="AB25" t="s">
        <v>473</v>
      </c>
      <c r="AC25" t="s">
        <v>473</v>
      </c>
    </row>
    <row r="26" spans="1:29" s="1" customFormat="1" ht="15">
      <c r="A26" s="1" t="s">
        <v>202</v>
      </c>
      <c r="B26" s="98"/>
      <c r="C26" s="110">
        <v>73.1</v>
      </c>
      <c r="D26" s="110">
        <v>71</v>
      </c>
      <c r="E26" s="110">
        <v>65.9</v>
      </c>
      <c r="F26" s="110">
        <v>63</v>
      </c>
      <c r="G26" s="110">
        <v>64.5</v>
      </c>
      <c r="H26" s="110">
        <v>57.1</v>
      </c>
      <c r="I26" s="110">
        <v>53</v>
      </c>
      <c r="J26" s="110">
        <v>48.7</v>
      </c>
      <c r="K26" s="110">
        <v>39</v>
      </c>
      <c r="L26" s="110">
        <v>41.2</v>
      </c>
      <c r="M26" s="110">
        <v>40.5</v>
      </c>
      <c r="N26">
        <v>40.5</v>
      </c>
      <c r="O26">
        <v>38.8</v>
      </c>
      <c r="P26">
        <v>38.1</v>
      </c>
      <c r="Q26">
        <v>48.4</v>
      </c>
      <c r="R26">
        <v>59.6</v>
      </c>
      <c r="S26">
        <v>51.7</v>
      </c>
      <c r="T26">
        <v>60.2</v>
      </c>
      <c r="U26" s="84">
        <v>64.2</v>
      </c>
      <c r="V26">
        <v>42.6</v>
      </c>
      <c r="W26" s="9">
        <v>40</v>
      </c>
      <c r="X26" t="s">
        <v>473</v>
      </c>
      <c r="Y26" t="s">
        <v>473</v>
      </c>
      <c r="Z26" t="s">
        <v>473</v>
      </c>
      <c r="AA26" t="s">
        <v>473</v>
      </c>
      <c r="AB26" t="s">
        <v>473</v>
      </c>
      <c r="AC26" t="s">
        <v>473</v>
      </c>
    </row>
    <row r="27" spans="1:29" s="1" customFormat="1" ht="12">
      <c r="A27" s="1" t="s">
        <v>203</v>
      </c>
      <c r="B27" s="98"/>
      <c r="C27" t="s">
        <v>473</v>
      </c>
      <c r="D27" t="s">
        <v>473</v>
      </c>
      <c r="E27" t="s">
        <v>473</v>
      </c>
      <c r="F27" t="s">
        <v>473</v>
      </c>
      <c r="G27" t="s">
        <v>473</v>
      </c>
      <c r="H27" t="s">
        <v>473</v>
      </c>
      <c r="I27">
        <v>7.8</v>
      </c>
      <c r="J27">
        <v>8.5</v>
      </c>
      <c r="K27" t="s">
        <v>473</v>
      </c>
      <c r="L27" t="s">
        <v>473</v>
      </c>
      <c r="M27" t="s">
        <v>473</v>
      </c>
      <c r="N27" t="s">
        <v>473</v>
      </c>
      <c r="O27" t="s">
        <v>473</v>
      </c>
      <c r="P27" t="s">
        <v>473</v>
      </c>
      <c r="Q27" t="s">
        <v>473</v>
      </c>
      <c r="R27" t="s">
        <v>473</v>
      </c>
      <c r="S27" t="s">
        <v>473</v>
      </c>
      <c r="T27" t="s">
        <v>473</v>
      </c>
      <c r="U27" t="s">
        <v>473</v>
      </c>
      <c r="V27">
        <v>256</v>
      </c>
      <c r="W27">
        <v>335</v>
      </c>
      <c r="X27">
        <v>429</v>
      </c>
      <c r="Y27" t="s">
        <v>473</v>
      </c>
      <c r="Z27" t="s">
        <v>473</v>
      </c>
      <c r="AA27" t="s">
        <v>473</v>
      </c>
      <c r="AB27" t="s">
        <v>473</v>
      </c>
      <c r="AC27" t="s">
        <v>473</v>
      </c>
    </row>
    <row r="28" spans="1:29" s="1" customFormat="1" ht="12">
      <c r="A28" s="1" t="s">
        <v>334</v>
      </c>
      <c r="B28" s="107" t="s">
        <v>59</v>
      </c>
      <c r="C28" t="s">
        <v>473</v>
      </c>
      <c r="D28" t="s">
        <v>473</v>
      </c>
      <c r="E28" t="s">
        <v>473</v>
      </c>
      <c r="F28" t="s">
        <v>473</v>
      </c>
      <c r="G28" t="s">
        <v>473</v>
      </c>
      <c r="H28">
        <v>429</v>
      </c>
      <c r="I28">
        <v>308</v>
      </c>
      <c r="J28">
        <v>484</v>
      </c>
      <c r="K28">
        <v>551</v>
      </c>
      <c r="L28">
        <v>348</v>
      </c>
      <c r="M28">
        <v>971</v>
      </c>
      <c r="N28">
        <v>1029</v>
      </c>
      <c r="O28">
        <v>856</v>
      </c>
      <c r="P28">
        <v>634</v>
      </c>
      <c r="Q28">
        <v>606</v>
      </c>
      <c r="R28">
        <v>591</v>
      </c>
      <c r="S28" t="s">
        <v>473</v>
      </c>
      <c r="T28" t="s">
        <v>473</v>
      </c>
      <c r="U28" t="s">
        <v>473</v>
      </c>
      <c r="V28" t="s">
        <v>473</v>
      </c>
      <c r="W28" t="s">
        <v>473</v>
      </c>
      <c r="X28" t="s">
        <v>473</v>
      </c>
      <c r="Y28" t="s">
        <v>473</v>
      </c>
      <c r="Z28" t="s">
        <v>473</v>
      </c>
      <c r="AA28" t="s">
        <v>473</v>
      </c>
      <c r="AB28" t="s">
        <v>473</v>
      </c>
      <c r="AC28" t="s">
        <v>473</v>
      </c>
    </row>
    <row r="29" spans="1:29" s="1" customFormat="1" ht="12">
      <c r="A29" s="1" t="s">
        <v>251</v>
      </c>
      <c r="B29" s="107">
        <v>11</v>
      </c>
      <c r="C29">
        <v>614</v>
      </c>
      <c r="D29">
        <v>724</v>
      </c>
      <c r="E29">
        <v>691</v>
      </c>
      <c r="F29">
        <v>343</v>
      </c>
      <c r="G29">
        <v>203</v>
      </c>
      <c r="H29">
        <v>224</v>
      </c>
      <c r="I29">
        <v>207</v>
      </c>
      <c r="J29">
        <v>174</v>
      </c>
      <c r="K29">
        <v>203</v>
      </c>
      <c r="L29">
        <v>373</v>
      </c>
      <c r="M29">
        <v>799</v>
      </c>
      <c r="N29">
        <v>1267</v>
      </c>
      <c r="O29">
        <v>1143</v>
      </c>
      <c r="P29">
        <v>726</v>
      </c>
      <c r="Q29">
        <v>598</v>
      </c>
      <c r="R29">
        <v>491</v>
      </c>
      <c r="S29">
        <v>533</v>
      </c>
      <c r="T29">
        <v>521</v>
      </c>
      <c r="U29">
        <v>471</v>
      </c>
      <c r="V29">
        <v>431</v>
      </c>
      <c r="W29">
        <v>345</v>
      </c>
      <c r="X29">
        <v>341</v>
      </c>
      <c r="Y29">
        <v>345</v>
      </c>
      <c r="Z29">
        <v>332</v>
      </c>
      <c r="AA29">
        <v>313</v>
      </c>
      <c r="AB29">
        <v>315</v>
      </c>
      <c r="AC29">
        <v>375</v>
      </c>
    </row>
    <row r="30" spans="1:29" s="1" customFormat="1" ht="12">
      <c r="A30" s="1" t="s">
        <v>252</v>
      </c>
      <c r="B30" s="107">
        <v>12</v>
      </c>
      <c r="C30" t="s">
        <v>473</v>
      </c>
      <c r="D30" t="s">
        <v>473</v>
      </c>
      <c r="E30" t="s">
        <v>473</v>
      </c>
      <c r="F30" t="s">
        <v>473</v>
      </c>
      <c r="G30" t="s">
        <v>473</v>
      </c>
      <c r="H30" t="s">
        <v>473</v>
      </c>
      <c r="I30" t="s">
        <v>473</v>
      </c>
      <c r="J30" t="s">
        <v>473</v>
      </c>
      <c r="K30" t="s">
        <v>473</v>
      </c>
      <c r="L30" t="s">
        <v>473</v>
      </c>
      <c r="M30" t="s">
        <v>473</v>
      </c>
      <c r="N30" t="s">
        <v>473</v>
      </c>
      <c r="O30">
        <v>171</v>
      </c>
      <c r="P30">
        <v>170</v>
      </c>
      <c r="Q30">
        <v>170</v>
      </c>
      <c r="R30">
        <v>159</v>
      </c>
      <c r="S30">
        <v>163</v>
      </c>
      <c r="T30">
        <v>145</v>
      </c>
      <c r="U30">
        <v>142</v>
      </c>
      <c r="V30" s="87">
        <v>138</v>
      </c>
      <c r="W30" t="s">
        <v>473</v>
      </c>
      <c r="X30" t="s">
        <v>473</v>
      </c>
      <c r="Y30">
        <v>133</v>
      </c>
      <c r="Z30" t="s">
        <v>473</v>
      </c>
      <c r="AA30">
        <v>264</v>
      </c>
      <c r="AB30">
        <v>263</v>
      </c>
      <c r="AC30">
        <v>254</v>
      </c>
    </row>
    <row r="31" spans="1:29" s="1" customFormat="1" ht="12">
      <c r="A31" s="1" t="s">
        <v>253</v>
      </c>
      <c r="B31" s="107" t="s">
        <v>38</v>
      </c>
      <c r="C31">
        <v>1.9</v>
      </c>
      <c r="D31">
        <v>2.4</v>
      </c>
      <c r="E31">
        <v>2.9</v>
      </c>
      <c r="F31">
        <v>3.4</v>
      </c>
      <c r="G31">
        <v>2.8</v>
      </c>
      <c r="H31">
        <v>1.9</v>
      </c>
      <c r="I31">
        <v>1.8</v>
      </c>
      <c r="J31">
        <v>2.1</v>
      </c>
      <c r="K31">
        <v>2.9</v>
      </c>
      <c r="L31">
        <v>3.1</v>
      </c>
      <c r="M31">
        <v>3.1</v>
      </c>
      <c r="N31">
        <v>2.8</v>
      </c>
      <c r="O31">
        <v>3</v>
      </c>
      <c r="P31">
        <v>2.6</v>
      </c>
      <c r="Q31">
        <v>2.8</v>
      </c>
      <c r="R31">
        <v>3</v>
      </c>
      <c r="S31">
        <v>2.7</v>
      </c>
      <c r="T31">
        <v>3.7</v>
      </c>
      <c r="U31">
        <v>3.4</v>
      </c>
      <c r="V31">
        <v>4.6</v>
      </c>
      <c r="W31" t="s">
        <v>473</v>
      </c>
      <c r="X31" t="s">
        <v>473</v>
      </c>
      <c r="Y31" t="s">
        <v>473</v>
      </c>
      <c r="Z31" t="s">
        <v>473</v>
      </c>
      <c r="AA31" t="s">
        <v>473</v>
      </c>
      <c r="AB31" t="s">
        <v>473</v>
      </c>
      <c r="AC31" t="s">
        <v>473</v>
      </c>
    </row>
    <row r="32" spans="1:29" s="1" customFormat="1" ht="12">
      <c r="A32" s="1" t="s">
        <v>289</v>
      </c>
      <c r="B32" s="107" t="s">
        <v>60</v>
      </c>
      <c r="C32">
        <v>26.3</v>
      </c>
      <c r="D32">
        <v>27.9</v>
      </c>
      <c r="E32">
        <v>30</v>
      </c>
      <c r="F32">
        <v>42.9</v>
      </c>
      <c r="G32">
        <v>46.6</v>
      </c>
      <c r="H32">
        <v>54.5</v>
      </c>
      <c r="I32">
        <v>59.3</v>
      </c>
      <c r="J32">
        <v>60.6</v>
      </c>
      <c r="K32">
        <v>51</v>
      </c>
      <c r="L32">
        <v>51.2</v>
      </c>
      <c r="M32">
        <v>63.6</v>
      </c>
      <c r="N32">
        <v>67.4</v>
      </c>
      <c r="O32">
        <v>94.4</v>
      </c>
      <c r="P32">
        <v>59.4</v>
      </c>
      <c r="Q32">
        <v>65.4</v>
      </c>
      <c r="R32">
        <v>81.3</v>
      </c>
      <c r="S32">
        <v>79.3</v>
      </c>
      <c r="T32">
        <v>79</v>
      </c>
      <c r="U32">
        <v>85</v>
      </c>
      <c r="V32">
        <v>130</v>
      </c>
      <c r="W32">
        <v>114</v>
      </c>
      <c r="X32">
        <v>127</v>
      </c>
      <c r="Y32">
        <v>129</v>
      </c>
      <c r="Z32">
        <v>98.8</v>
      </c>
      <c r="AA32">
        <v>119</v>
      </c>
      <c r="AB32">
        <v>272</v>
      </c>
      <c r="AC32">
        <v>306</v>
      </c>
    </row>
    <row r="33" spans="1:29" s="1" customFormat="1" ht="12">
      <c r="A33" s="1" t="s">
        <v>416</v>
      </c>
      <c r="B33" s="107">
        <v>15</v>
      </c>
      <c r="C33" t="s">
        <v>473</v>
      </c>
      <c r="D33" t="s">
        <v>473</v>
      </c>
      <c r="E33" t="s">
        <v>473</v>
      </c>
      <c r="F33">
        <v>69.7</v>
      </c>
      <c r="G33">
        <v>58.5</v>
      </c>
      <c r="H33">
        <v>45.6</v>
      </c>
      <c r="I33">
        <v>46.7</v>
      </c>
      <c r="J33" t="s">
        <v>473</v>
      </c>
      <c r="K33" t="s">
        <v>473</v>
      </c>
      <c r="L33">
        <v>45.7</v>
      </c>
      <c r="M33">
        <v>49.9</v>
      </c>
      <c r="N33">
        <v>65.6</v>
      </c>
      <c r="O33">
        <v>64.4</v>
      </c>
      <c r="P33">
        <v>130</v>
      </c>
      <c r="Q33">
        <v>143</v>
      </c>
      <c r="R33">
        <v>111</v>
      </c>
      <c r="S33">
        <v>103</v>
      </c>
      <c r="T33" t="s">
        <v>473</v>
      </c>
      <c r="U33" t="s">
        <v>473</v>
      </c>
      <c r="V33" t="s">
        <v>473</v>
      </c>
      <c r="W33" t="s">
        <v>473</v>
      </c>
      <c r="X33" t="s">
        <v>473</v>
      </c>
      <c r="Y33" t="s">
        <v>473</v>
      </c>
      <c r="Z33" t="s">
        <v>473</v>
      </c>
      <c r="AA33" t="s">
        <v>473</v>
      </c>
      <c r="AB33" t="s">
        <v>473</v>
      </c>
      <c r="AC33" t="s">
        <v>473</v>
      </c>
    </row>
    <row r="34" spans="1:29" s="1" customFormat="1" ht="12">
      <c r="A34" s="1" t="s">
        <v>417</v>
      </c>
      <c r="B34" s="107" t="s">
        <v>4</v>
      </c>
      <c r="C34" t="s">
        <v>473</v>
      </c>
      <c r="D34">
        <v>8</v>
      </c>
      <c r="E34" t="s">
        <v>473</v>
      </c>
      <c r="F34" t="s">
        <v>473</v>
      </c>
      <c r="G34" t="s">
        <v>473</v>
      </c>
      <c r="H34" t="s">
        <v>473</v>
      </c>
      <c r="I34">
        <v>4.3</v>
      </c>
      <c r="J34">
        <v>4.5</v>
      </c>
      <c r="K34">
        <v>3.7</v>
      </c>
      <c r="L34">
        <v>3.5</v>
      </c>
      <c r="M34">
        <v>5.2</v>
      </c>
      <c r="N34" t="s">
        <v>473</v>
      </c>
      <c r="O34">
        <v>19.3</v>
      </c>
      <c r="P34">
        <v>12.5</v>
      </c>
      <c r="Q34">
        <v>11.8</v>
      </c>
      <c r="R34">
        <v>12</v>
      </c>
      <c r="S34" t="s">
        <v>473</v>
      </c>
      <c r="T34">
        <v>16.9</v>
      </c>
      <c r="U34" t="s">
        <v>473</v>
      </c>
      <c r="V34" t="s">
        <v>473</v>
      </c>
      <c r="W34" t="s">
        <v>473</v>
      </c>
      <c r="X34">
        <v>14.8</v>
      </c>
      <c r="Y34">
        <v>18.9</v>
      </c>
      <c r="Z34">
        <v>17.5</v>
      </c>
      <c r="AA34">
        <v>17.6</v>
      </c>
      <c r="AB34" t="s">
        <v>473</v>
      </c>
      <c r="AC34" t="s">
        <v>473</v>
      </c>
    </row>
    <row r="35" spans="1:29" s="1" customFormat="1" ht="12">
      <c r="A35" s="1" t="s">
        <v>323</v>
      </c>
      <c r="B35" s="98"/>
      <c r="C35">
        <v>868</v>
      </c>
      <c r="D35">
        <v>811</v>
      </c>
      <c r="E35">
        <v>843</v>
      </c>
      <c r="F35">
        <v>658</v>
      </c>
      <c r="G35">
        <v>483</v>
      </c>
      <c r="H35">
        <v>404</v>
      </c>
      <c r="I35">
        <v>336</v>
      </c>
      <c r="J35">
        <v>389</v>
      </c>
      <c r="K35">
        <v>454</v>
      </c>
      <c r="L35">
        <v>432</v>
      </c>
      <c r="M35">
        <v>407</v>
      </c>
      <c r="N35">
        <v>396</v>
      </c>
      <c r="O35">
        <v>425</v>
      </c>
      <c r="P35">
        <v>489</v>
      </c>
      <c r="Q35">
        <v>527</v>
      </c>
      <c r="R35">
        <v>532</v>
      </c>
      <c r="S35">
        <v>525</v>
      </c>
      <c r="T35">
        <v>553</v>
      </c>
      <c r="U35">
        <v>547</v>
      </c>
      <c r="V35">
        <v>613</v>
      </c>
      <c r="W35">
        <v>585</v>
      </c>
      <c r="X35">
        <v>597</v>
      </c>
      <c r="Y35">
        <v>633</v>
      </c>
      <c r="Z35">
        <v>647</v>
      </c>
      <c r="AA35">
        <v>731</v>
      </c>
      <c r="AB35">
        <v>724</v>
      </c>
      <c r="AC35">
        <v>861</v>
      </c>
    </row>
    <row r="36" spans="1:29" s="1" customFormat="1" ht="15">
      <c r="A36" s="1" t="s">
        <v>191</v>
      </c>
      <c r="B36" s="98"/>
      <c r="C36" s="110">
        <v>43.9</v>
      </c>
      <c r="D36" s="110">
        <v>58.8</v>
      </c>
      <c r="E36" s="110">
        <v>55.6</v>
      </c>
      <c r="F36" s="110">
        <v>47.1</v>
      </c>
      <c r="G36" s="110">
        <v>38.8</v>
      </c>
      <c r="H36">
        <v>35.4</v>
      </c>
      <c r="I36">
        <v>42.5</v>
      </c>
      <c r="J36">
        <v>52.4</v>
      </c>
      <c r="K36">
        <v>47</v>
      </c>
      <c r="L36">
        <v>47</v>
      </c>
      <c r="M36">
        <v>50.7</v>
      </c>
      <c r="N36">
        <v>63.2</v>
      </c>
      <c r="O36">
        <v>60.6</v>
      </c>
      <c r="P36">
        <v>63.7</v>
      </c>
      <c r="Q36">
        <v>48.7</v>
      </c>
      <c r="R36">
        <v>45.9</v>
      </c>
      <c r="S36">
        <v>42.8</v>
      </c>
      <c r="T36">
        <v>43.6</v>
      </c>
      <c r="U36">
        <v>45.9</v>
      </c>
      <c r="V36">
        <v>50</v>
      </c>
      <c r="W36">
        <v>36.4</v>
      </c>
      <c r="X36">
        <v>60.2</v>
      </c>
      <c r="Y36">
        <v>74.8</v>
      </c>
      <c r="Z36">
        <v>58.2</v>
      </c>
      <c r="AA36">
        <v>56.7</v>
      </c>
      <c r="AB36">
        <v>56.4</v>
      </c>
      <c r="AC36">
        <v>48</v>
      </c>
    </row>
    <row r="37" spans="1:29" s="1" customFormat="1" ht="12">
      <c r="A37" s="1" t="s">
        <v>193</v>
      </c>
      <c r="B37" s="98"/>
      <c r="C37" t="s">
        <v>9</v>
      </c>
      <c r="D37" t="s">
        <v>473</v>
      </c>
      <c r="E37" t="s">
        <v>9</v>
      </c>
      <c r="F37" t="s">
        <v>9</v>
      </c>
      <c r="G37" t="s">
        <v>9</v>
      </c>
      <c r="H37" t="s">
        <v>9</v>
      </c>
      <c r="I37" t="s">
        <v>9</v>
      </c>
      <c r="J37" t="s">
        <v>473</v>
      </c>
      <c r="K37" t="s">
        <v>473</v>
      </c>
      <c r="L37" t="s">
        <v>473</v>
      </c>
      <c r="M37" t="s">
        <v>473</v>
      </c>
      <c r="N37" t="s">
        <v>473</v>
      </c>
      <c r="O37" t="s">
        <v>473</v>
      </c>
      <c r="P37" t="s">
        <v>473</v>
      </c>
      <c r="Q37" t="s">
        <v>473</v>
      </c>
      <c r="R37">
        <v>1.2</v>
      </c>
      <c r="S37">
        <v>4.6</v>
      </c>
      <c r="T37">
        <v>11.4</v>
      </c>
      <c r="U37">
        <v>5.2</v>
      </c>
      <c r="V37">
        <v>4.3</v>
      </c>
      <c r="W37">
        <v>4.3</v>
      </c>
      <c r="X37">
        <v>7.9</v>
      </c>
      <c r="Y37">
        <v>9.1</v>
      </c>
      <c r="Z37">
        <v>13.3</v>
      </c>
      <c r="AA37">
        <v>13.9</v>
      </c>
      <c r="AB37">
        <v>13.3</v>
      </c>
      <c r="AC37">
        <v>14.3</v>
      </c>
    </row>
    <row r="38" spans="1:29" s="1" customFormat="1" ht="12">
      <c r="A38" s="1" t="s">
        <v>192</v>
      </c>
      <c r="B38" s="107" t="s">
        <v>61</v>
      </c>
      <c r="C38">
        <v>74.1</v>
      </c>
      <c r="D38">
        <v>71.2</v>
      </c>
      <c r="E38">
        <v>74.5</v>
      </c>
      <c r="F38">
        <v>77.1</v>
      </c>
      <c r="G38">
        <v>45.5</v>
      </c>
      <c r="H38">
        <v>69.5</v>
      </c>
      <c r="I38">
        <v>58.5</v>
      </c>
      <c r="J38">
        <v>53.7</v>
      </c>
      <c r="K38">
        <v>77.7</v>
      </c>
      <c r="L38">
        <v>99.1</v>
      </c>
      <c r="M38">
        <v>95.8</v>
      </c>
      <c r="N38">
        <v>89.8</v>
      </c>
      <c r="O38">
        <v>90.6</v>
      </c>
      <c r="P38">
        <v>114</v>
      </c>
      <c r="Q38">
        <v>90.3</v>
      </c>
      <c r="R38">
        <v>104</v>
      </c>
      <c r="S38">
        <v>104</v>
      </c>
      <c r="T38">
        <v>92.9</v>
      </c>
      <c r="U38">
        <v>89.5</v>
      </c>
      <c r="V38">
        <v>108</v>
      </c>
      <c r="W38">
        <v>114</v>
      </c>
      <c r="X38">
        <v>82</v>
      </c>
      <c r="Y38">
        <v>64.3</v>
      </c>
      <c r="Z38">
        <v>72</v>
      </c>
      <c r="AA38">
        <v>69.9</v>
      </c>
      <c r="AB38">
        <v>52.8</v>
      </c>
      <c r="AC38">
        <v>55</v>
      </c>
    </row>
    <row r="39" spans="1:29" s="1" customFormat="1" ht="12">
      <c r="A39" s="1" t="s">
        <v>214</v>
      </c>
      <c r="B39" s="98"/>
      <c r="C39">
        <v>21.3</v>
      </c>
      <c r="D39">
        <v>23.1</v>
      </c>
      <c r="E39">
        <v>21.8</v>
      </c>
      <c r="F39">
        <v>19.4</v>
      </c>
      <c r="G39">
        <v>21.4</v>
      </c>
      <c r="H39">
        <v>21.7</v>
      </c>
      <c r="I39">
        <v>21.2</v>
      </c>
      <c r="J39">
        <v>13.1</v>
      </c>
      <c r="K39">
        <v>17.4</v>
      </c>
      <c r="L39">
        <v>22.5</v>
      </c>
      <c r="M39">
        <v>17.9</v>
      </c>
      <c r="N39">
        <v>17.5</v>
      </c>
      <c r="O39">
        <v>14.8</v>
      </c>
      <c r="P39">
        <v>15.9</v>
      </c>
      <c r="Q39">
        <v>17.1</v>
      </c>
      <c r="R39">
        <v>17.6</v>
      </c>
      <c r="S39">
        <v>29.6</v>
      </c>
      <c r="T39">
        <v>48.5</v>
      </c>
      <c r="U39">
        <v>39.7</v>
      </c>
      <c r="V39">
        <v>40.9</v>
      </c>
      <c r="W39">
        <v>50</v>
      </c>
      <c r="X39">
        <v>61.3</v>
      </c>
      <c r="Y39" t="s">
        <v>473</v>
      </c>
      <c r="Z39" s="84">
        <v>44.5</v>
      </c>
      <c r="AA39" s="84">
        <v>69.7</v>
      </c>
      <c r="AB39" s="84">
        <v>76.8</v>
      </c>
      <c r="AC39" s="84">
        <v>50.7</v>
      </c>
    </row>
    <row r="40" spans="1:29" s="1" customFormat="1" ht="15">
      <c r="A40" s="1" t="s">
        <v>474</v>
      </c>
      <c r="B40" s="6" t="s">
        <v>286</v>
      </c>
      <c r="C40">
        <v>59.3</v>
      </c>
      <c r="D40">
        <v>61</v>
      </c>
      <c r="E40">
        <v>58.5</v>
      </c>
      <c r="F40" t="s">
        <v>473</v>
      </c>
      <c r="G40" t="s">
        <v>473</v>
      </c>
      <c r="H40" s="110">
        <v>54.6</v>
      </c>
      <c r="I40" s="110">
        <v>58.4</v>
      </c>
      <c r="J40" s="110">
        <v>62.6</v>
      </c>
      <c r="K40" s="110">
        <v>58.9</v>
      </c>
      <c r="L40" s="110">
        <v>68.4</v>
      </c>
      <c r="M40" s="110">
        <v>67.7</v>
      </c>
      <c r="N40" s="110">
        <v>76.5</v>
      </c>
      <c r="O40" s="110">
        <v>88.7</v>
      </c>
      <c r="P40" s="110">
        <v>89.2</v>
      </c>
      <c r="Q40" s="110">
        <v>88.8</v>
      </c>
      <c r="R40" s="110">
        <v>102</v>
      </c>
      <c r="S40" s="84">
        <v>110</v>
      </c>
      <c r="T40">
        <v>116</v>
      </c>
      <c r="U40">
        <v>126</v>
      </c>
      <c r="V40">
        <v>130</v>
      </c>
      <c r="W40">
        <v>145</v>
      </c>
      <c r="X40">
        <v>150</v>
      </c>
      <c r="Y40">
        <v>158</v>
      </c>
      <c r="Z40">
        <v>161</v>
      </c>
      <c r="AA40">
        <v>153</v>
      </c>
      <c r="AB40">
        <v>153</v>
      </c>
      <c r="AC40">
        <v>154</v>
      </c>
    </row>
    <row r="41" spans="1:29" s="1" customFormat="1" ht="12">
      <c r="A41" s="1" t="s">
        <v>475</v>
      </c>
      <c r="B41" s="6" t="s">
        <v>152</v>
      </c>
      <c r="C41">
        <v>49.4</v>
      </c>
      <c r="D41">
        <v>43.7</v>
      </c>
      <c r="E41">
        <v>41.1</v>
      </c>
      <c r="F41">
        <v>38.8</v>
      </c>
      <c r="G41">
        <v>37.4</v>
      </c>
      <c r="H41">
        <v>36.3</v>
      </c>
      <c r="I41">
        <v>34.9</v>
      </c>
      <c r="J41">
        <v>37.3</v>
      </c>
      <c r="K41">
        <v>44.6</v>
      </c>
      <c r="L41">
        <v>51.9</v>
      </c>
      <c r="M41">
        <v>36.7</v>
      </c>
      <c r="N41">
        <v>48.9</v>
      </c>
      <c r="O41">
        <v>64</v>
      </c>
      <c r="P41">
        <v>89.5</v>
      </c>
      <c r="Q41">
        <v>64.1</v>
      </c>
      <c r="R41">
        <v>102</v>
      </c>
      <c r="S41">
        <v>104</v>
      </c>
      <c r="T41">
        <v>88.4</v>
      </c>
      <c r="U41">
        <v>103</v>
      </c>
      <c r="V41" t="s">
        <v>473</v>
      </c>
      <c r="W41">
        <v>120</v>
      </c>
      <c r="X41">
        <v>120</v>
      </c>
      <c r="Y41" t="s">
        <v>473</v>
      </c>
      <c r="Z41" t="s">
        <v>473</v>
      </c>
      <c r="AA41" t="s">
        <v>473</v>
      </c>
      <c r="AB41">
        <v>145</v>
      </c>
      <c r="AC41">
        <v>149</v>
      </c>
    </row>
    <row r="42" spans="1:29" s="1" customFormat="1" ht="12">
      <c r="A42" s="1" t="s">
        <v>386</v>
      </c>
      <c r="B42" s="107">
        <v>18</v>
      </c>
      <c r="C42">
        <v>10</v>
      </c>
      <c r="D42">
        <v>13.6</v>
      </c>
      <c r="E42">
        <v>17</v>
      </c>
      <c r="F42">
        <v>19.1</v>
      </c>
      <c r="G42">
        <v>19.8</v>
      </c>
      <c r="H42">
        <v>19.1</v>
      </c>
      <c r="I42">
        <v>20</v>
      </c>
      <c r="J42">
        <v>20.7</v>
      </c>
      <c r="K42">
        <v>19.3</v>
      </c>
      <c r="L42">
        <v>16</v>
      </c>
      <c r="M42">
        <v>14.7</v>
      </c>
      <c r="N42">
        <v>15.5</v>
      </c>
      <c r="O42">
        <v>16</v>
      </c>
      <c r="P42">
        <v>16.2</v>
      </c>
      <c r="Q42">
        <v>16.6</v>
      </c>
      <c r="R42">
        <v>17</v>
      </c>
      <c r="S42">
        <v>16.1</v>
      </c>
      <c r="T42">
        <v>16.4</v>
      </c>
      <c r="U42">
        <v>16</v>
      </c>
      <c r="V42">
        <v>15.7</v>
      </c>
      <c r="W42">
        <v>17.4</v>
      </c>
      <c r="X42">
        <v>18.7</v>
      </c>
      <c r="Y42">
        <v>17</v>
      </c>
      <c r="Z42">
        <v>17.5</v>
      </c>
      <c r="AA42">
        <v>16.4</v>
      </c>
      <c r="AB42">
        <v>23.7</v>
      </c>
      <c r="AC42">
        <v>24.1</v>
      </c>
    </row>
    <row r="43" spans="1:29" s="1" customFormat="1" ht="15">
      <c r="A43" s="1" t="s">
        <v>478</v>
      </c>
      <c r="B43" s="107" t="s">
        <v>62</v>
      </c>
      <c r="C43" s="110">
        <v>93.4</v>
      </c>
      <c r="D43" s="110">
        <v>117</v>
      </c>
      <c r="E43" s="110">
        <v>106</v>
      </c>
      <c r="F43" s="110">
        <v>105</v>
      </c>
      <c r="G43" s="110">
        <v>105</v>
      </c>
      <c r="H43" s="110">
        <v>113</v>
      </c>
      <c r="I43" s="110">
        <v>133</v>
      </c>
      <c r="J43" s="110">
        <v>59</v>
      </c>
      <c r="K43" s="110">
        <v>53.5</v>
      </c>
      <c r="L43" s="110">
        <v>59.4</v>
      </c>
      <c r="M43" s="110">
        <v>70.6</v>
      </c>
      <c r="N43">
        <v>84.7</v>
      </c>
      <c r="O43">
        <v>87.8</v>
      </c>
      <c r="P43">
        <v>100</v>
      </c>
      <c r="Q43">
        <v>104</v>
      </c>
      <c r="R43">
        <v>102</v>
      </c>
      <c r="S43">
        <v>112</v>
      </c>
      <c r="T43">
        <v>85.7</v>
      </c>
      <c r="U43">
        <v>76.9</v>
      </c>
      <c r="V43">
        <v>86.4</v>
      </c>
      <c r="W43">
        <v>89.9</v>
      </c>
      <c r="X43">
        <v>99.3</v>
      </c>
      <c r="Y43">
        <v>106</v>
      </c>
      <c r="Z43" t="s">
        <v>473</v>
      </c>
      <c r="AA43" t="s">
        <v>473</v>
      </c>
      <c r="AB43" t="s">
        <v>473</v>
      </c>
      <c r="AC43" t="s">
        <v>473</v>
      </c>
    </row>
    <row r="44" spans="1:29" s="1" customFormat="1" ht="12">
      <c r="A44" s="1" t="s">
        <v>231</v>
      </c>
      <c r="B44" s="107">
        <v>20</v>
      </c>
      <c r="C44" t="s">
        <v>473</v>
      </c>
      <c r="D44" t="s">
        <v>473</v>
      </c>
      <c r="E44">
        <v>374</v>
      </c>
      <c r="F44">
        <v>260</v>
      </c>
      <c r="G44">
        <v>196</v>
      </c>
      <c r="H44">
        <v>117</v>
      </c>
      <c r="I44">
        <v>93</v>
      </c>
      <c r="J44">
        <v>103</v>
      </c>
      <c r="K44">
        <v>111</v>
      </c>
      <c r="L44">
        <v>137</v>
      </c>
      <c r="M44">
        <v>146</v>
      </c>
      <c r="N44">
        <v>199</v>
      </c>
      <c r="O44">
        <v>181</v>
      </c>
      <c r="P44">
        <v>215</v>
      </c>
      <c r="Q44">
        <v>215</v>
      </c>
      <c r="R44">
        <v>212</v>
      </c>
      <c r="S44">
        <v>224</v>
      </c>
      <c r="T44">
        <v>248</v>
      </c>
      <c r="U44">
        <v>262</v>
      </c>
      <c r="V44">
        <v>292</v>
      </c>
      <c r="W44">
        <v>362</v>
      </c>
      <c r="X44">
        <v>384</v>
      </c>
      <c r="Y44">
        <v>420</v>
      </c>
      <c r="Z44">
        <v>442</v>
      </c>
      <c r="AA44">
        <v>437</v>
      </c>
      <c r="AB44">
        <v>465</v>
      </c>
      <c r="AC44">
        <v>396</v>
      </c>
    </row>
    <row r="45" spans="1:29" s="1" customFormat="1" ht="12">
      <c r="A45" s="1" t="s">
        <v>232</v>
      </c>
      <c r="B45" s="98"/>
      <c r="C45" t="s">
        <v>473</v>
      </c>
      <c r="D45" t="s">
        <v>473</v>
      </c>
      <c r="E45" t="s">
        <v>473</v>
      </c>
      <c r="F45" t="s">
        <v>473</v>
      </c>
      <c r="G45" t="s">
        <v>473</v>
      </c>
      <c r="H45" t="s">
        <v>473</v>
      </c>
      <c r="I45">
        <v>34.2</v>
      </c>
      <c r="J45">
        <v>29.3</v>
      </c>
      <c r="K45">
        <v>26.9</v>
      </c>
      <c r="L45">
        <v>29.7</v>
      </c>
      <c r="M45">
        <v>36.6</v>
      </c>
      <c r="N45">
        <v>41.7</v>
      </c>
      <c r="O45">
        <v>40</v>
      </c>
      <c r="P45">
        <v>48.9</v>
      </c>
      <c r="Q45">
        <v>37.7</v>
      </c>
      <c r="R45">
        <v>38.1</v>
      </c>
      <c r="S45">
        <v>44.4</v>
      </c>
      <c r="T45">
        <v>42.6</v>
      </c>
      <c r="U45" t="s">
        <v>473</v>
      </c>
      <c r="V45" t="s">
        <v>473</v>
      </c>
      <c r="W45">
        <v>53.1</v>
      </c>
      <c r="X45" t="s">
        <v>473</v>
      </c>
      <c r="Y45">
        <v>51</v>
      </c>
      <c r="Z45" t="s">
        <v>473</v>
      </c>
      <c r="AA45">
        <v>75.2</v>
      </c>
      <c r="AB45" t="s">
        <v>473</v>
      </c>
      <c r="AC45" t="s">
        <v>473</v>
      </c>
    </row>
    <row r="46" spans="1:29" s="1" customFormat="1" ht="12">
      <c r="A46" s="1" t="s">
        <v>316</v>
      </c>
      <c r="B46" s="107">
        <v>21</v>
      </c>
      <c r="C46">
        <v>584</v>
      </c>
      <c r="D46">
        <v>397</v>
      </c>
      <c r="E46">
        <v>656</v>
      </c>
      <c r="F46">
        <v>629</v>
      </c>
      <c r="G46">
        <v>541</v>
      </c>
      <c r="H46">
        <v>731</v>
      </c>
      <c r="I46">
        <v>513</v>
      </c>
      <c r="J46">
        <v>591</v>
      </c>
      <c r="K46">
        <v>501</v>
      </c>
      <c r="L46">
        <v>539</v>
      </c>
      <c r="M46">
        <v>688</v>
      </c>
      <c r="N46">
        <v>1165</v>
      </c>
      <c r="O46">
        <v>899</v>
      </c>
      <c r="P46">
        <v>1281</v>
      </c>
      <c r="Q46">
        <v>1933</v>
      </c>
      <c r="R46">
        <v>1190</v>
      </c>
      <c r="S46">
        <v>1159</v>
      </c>
      <c r="T46">
        <v>1024</v>
      </c>
      <c r="U46">
        <v>1067</v>
      </c>
      <c r="V46">
        <v>1239</v>
      </c>
      <c r="W46">
        <v>1740</v>
      </c>
      <c r="X46">
        <v>1825</v>
      </c>
      <c r="Y46">
        <v>2143</v>
      </c>
      <c r="Z46">
        <v>2386</v>
      </c>
      <c r="AA46">
        <v>2102</v>
      </c>
      <c r="AB46">
        <v>1995</v>
      </c>
      <c r="AC46">
        <v>2411</v>
      </c>
    </row>
    <row r="47" spans="1:29" s="1" customFormat="1" ht="12">
      <c r="A47" s="1" t="s">
        <v>246</v>
      </c>
      <c r="B47" s="107">
        <v>22</v>
      </c>
      <c r="C47">
        <v>42.2</v>
      </c>
      <c r="D47">
        <v>49.8</v>
      </c>
      <c r="E47">
        <v>114</v>
      </c>
      <c r="F47">
        <v>158</v>
      </c>
      <c r="G47">
        <v>130</v>
      </c>
      <c r="H47">
        <v>126</v>
      </c>
      <c r="I47">
        <v>34</v>
      </c>
      <c r="J47">
        <v>72.4</v>
      </c>
      <c r="K47">
        <v>103</v>
      </c>
      <c r="L47">
        <v>94.8</v>
      </c>
      <c r="M47">
        <v>104</v>
      </c>
      <c r="N47">
        <v>106</v>
      </c>
      <c r="O47">
        <v>89.9</v>
      </c>
      <c r="P47">
        <v>92.1</v>
      </c>
      <c r="Q47">
        <v>86.8</v>
      </c>
      <c r="R47">
        <v>81</v>
      </c>
      <c r="S47">
        <v>70.7</v>
      </c>
      <c r="T47">
        <v>68.4</v>
      </c>
      <c r="U47">
        <v>75.3</v>
      </c>
      <c r="V47">
        <v>69.8</v>
      </c>
      <c r="W47">
        <v>73.5</v>
      </c>
      <c r="X47">
        <v>77</v>
      </c>
      <c r="Y47">
        <v>76.5</v>
      </c>
      <c r="Z47">
        <v>75.4</v>
      </c>
      <c r="AA47">
        <v>76.8</v>
      </c>
      <c r="AB47">
        <v>79.1</v>
      </c>
      <c r="AC47">
        <v>82.2</v>
      </c>
    </row>
    <row r="48" spans="1:29" s="1" customFormat="1" ht="12">
      <c r="A48" s="1" t="s">
        <v>247</v>
      </c>
      <c r="B48" s="107" t="s">
        <v>39</v>
      </c>
      <c r="C48">
        <v>121</v>
      </c>
      <c r="D48">
        <v>124</v>
      </c>
      <c r="E48">
        <v>126</v>
      </c>
      <c r="F48">
        <v>123</v>
      </c>
      <c r="G48">
        <v>120</v>
      </c>
      <c r="H48">
        <v>141</v>
      </c>
      <c r="I48">
        <v>115</v>
      </c>
      <c r="J48">
        <v>117</v>
      </c>
      <c r="K48">
        <v>115</v>
      </c>
      <c r="L48">
        <v>115</v>
      </c>
      <c r="M48">
        <v>122</v>
      </c>
      <c r="N48">
        <v>131</v>
      </c>
      <c r="O48">
        <v>120</v>
      </c>
      <c r="P48">
        <v>132</v>
      </c>
      <c r="Q48">
        <v>133</v>
      </c>
      <c r="R48">
        <v>144</v>
      </c>
      <c r="S48">
        <v>145</v>
      </c>
      <c r="T48">
        <v>165</v>
      </c>
      <c r="U48">
        <v>191</v>
      </c>
      <c r="V48">
        <v>215</v>
      </c>
      <c r="W48">
        <v>213</v>
      </c>
      <c r="X48">
        <v>218</v>
      </c>
      <c r="Y48">
        <v>217</v>
      </c>
      <c r="Z48" t="s">
        <v>473</v>
      </c>
      <c r="AA48" t="s">
        <v>473</v>
      </c>
      <c r="AB48">
        <v>242</v>
      </c>
      <c r="AC48">
        <v>237</v>
      </c>
    </row>
    <row r="49" spans="1:29" s="1" customFormat="1" ht="12">
      <c r="A49" s="1" t="s">
        <v>260</v>
      </c>
      <c r="B49" s="98"/>
      <c r="C49">
        <v>15.2</v>
      </c>
      <c r="D49">
        <v>16.8</v>
      </c>
      <c r="E49">
        <v>17.4</v>
      </c>
      <c r="F49">
        <v>18.9</v>
      </c>
      <c r="G49">
        <v>21.9</v>
      </c>
      <c r="H49">
        <v>13.8</v>
      </c>
      <c r="I49">
        <v>12.2</v>
      </c>
      <c r="J49">
        <v>11.2</v>
      </c>
      <c r="K49">
        <v>10.8</v>
      </c>
      <c r="L49">
        <v>11.7</v>
      </c>
      <c r="M49">
        <v>11</v>
      </c>
      <c r="N49">
        <v>11.1</v>
      </c>
      <c r="O49">
        <v>10.4</v>
      </c>
      <c r="P49">
        <v>10.8</v>
      </c>
      <c r="Q49">
        <v>10.6</v>
      </c>
      <c r="R49">
        <v>10.6</v>
      </c>
      <c r="S49">
        <v>13.5</v>
      </c>
      <c r="T49">
        <v>12.4</v>
      </c>
      <c r="U49">
        <v>12.2</v>
      </c>
      <c r="V49">
        <v>14.8</v>
      </c>
      <c r="W49">
        <v>11.2</v>
      </c>
      <c r="X49">
        <v>9.5</v>
      </c>
      <c r="Y49">
        <v>7.2</v>
      </c>
      <c r="Z49">
        <v>8.7</v>
      </c>
      <c r="AA49">
        <v>9.5</v>
      </c>
      <c r="AB49">
        <v>11.3</v>
      </c>
      <c r="AC49">
        <v>13.1</v>
      </c>
    </row>
    <row r="50" spans="1:29" s="1" customFormat="1" ht="15">
      <c r="A50" s="1" t="s">
        <v>261</v>
      </c>
      <c r="B50" s="107">
        <v>24</v>
      </c>
      <c r="C50">
        <v>8.3</v>
      </c>
      <c r="D50">
        <v>12.9</v>
      </c>
      <c r="E50">
        <v>14.6</v>
      </c>
      <c r="F50">
        <v>25.1</v>
      </c>
      <c r="G50">
        <v>32</v>
      </c>
      <c r="H50">
        <v>34.4</v>
      </c>
      <c r="I50">
        <v>32.5</v>
      </c>
      <c r="J50">
        <v>31.3</v>
      </c>
      <c r="K50">
        <v>23</v>
      </c>
      <c r="L50" s="111">
        <v>10.9</v>
      </c>
      <c r="M50" t="s">
        <v>473</v>
      </c>
      <c r="N50" t="s">
        <v>473</v>
      </c>
      <c r="O50">
        <v>31.7</v>
      </c>
      <c r="P50">
        <v>37.7</v>
      </c>
      <c r="Q50">
        <v>37.5</v>
      </c>
      <c r="R50">
        <v>40.9</v>
      </c>
      <c r="S50">
        <v>33.2</v>
      </c>
      <c r="T50">
        <v>32.5</v>
      </c>
      <c r="U50" s="84">
        <v>36.5</v>
      </c>
      <c r="V50" s="84">
        <v>34.4</v>
      </c>
      <c r="W50" s="84">
        <v>23.9</v>
      </c>
      <c r="X50" s="84">
        <v>28</v>
      </c>
      <c r="Y50" s="84">
        <v>26.1</v>
      </c>
      <c r="Z50" s="84">
        <v>24</v>
      </c>
      <c r="AA50" s="84">
        <v>24.4</v>
      </c>
      <c r="AB50">
        <v>24.2</v>
      </c>
      <c r="AC50">
        <v>30.3</v>
      </c>
    </row>
    <row r="51" spans="1:29" s="1" customFormat="1" ht="12">
      <c r="A51" s="1" t="s">
        <v>396</v>
      </c>
      <c r="B51" s="98"/>
      <c r="C51" t="s">
        <v>9</v>
      </c>
      <c r="D51" t="s">
        <v>9</v>
      </c>
      <c r="E51" t="s">
        <v>473</v>
      </c>
      <c r="F51" t="s">
        <v>473</v>
      </c>
      <c r="G51" t="s">
        <v>473</v>
      </c>
      <c r="H51" t="s">
        <v>473</v>
      </c>
      <c r="I51" t="s">
        <v>473</v>
      </c>
      <c r="J51" t="s">
        <v>473</v>
      </c>
      <c r="K51" t="s">
        <v>473</v>
      </c>
      <c r="L51" t="s">
        <v>473</v>
      </c>
      <c r="M51" t="s">
        <v>473</v>
      </c>
      <c r="N51" t="s">
        <v>473</v>
      </c>
      <c r="O51" t="s">
        <v>473</v>
      </c>
      <c r="P51" t="s">
        <v>473</v>
      </c>
      <c r="Q51" t="s">
        <v>473</v>
      </c>
      <c r="R51" t="s">
        <v>473</v>
      </c>
      <c r="S51" t="s">
        <v>473</v>
      </c>
      <c r="T51" t="s">
        <v>473</v>
      </c>
      <c r="U51" t="s">
        <v>473</v>
      </c>
      <c r="V51" t="s">
        <v>473</v>
      </c>
      <c r="W51" t="s">
        <v>473</v>
      </c>
      <c r="X51" t="s">
        <v>473</v>
      </c>
      <c r="Y51" t="s">
        <v>473</v>
      </c>
      <c r="Z51" t="s">
        <v>473</v>
      </c>
      <c r="AA51" t="s">
        <v>473</v>
      </c>
      <c r="AB51" t="s">
        <v>473</v>
      </c>
      <c r="AC51" t="s">
        <v>473</v>
      </c>
    </row>
    <row r="52" spans="1:29" s="1" customFormat="1" ht="15">
      <c r="A52" s="1" t="s">
        <v>397</v>
      </c>
      <c r="B52" s="98"/>
      <c r="C52" s="110">
        <v>7762</v>
      </c>
      <c r="D52" s="110">
        <v>7656</v>
      </c>
      <c r="E52">
        <v>6895</v>
      </c>
      <c r="F52">
        <v>5664</v>
      </c>
      <c r="G52">
        <v>4876</v>
      </c>
      <c r="H52">
        <v>4506</v>
      </c>
      <c r="I52">
        <v>4804</v>
      </c>
      <c r="J52">
        <v>4274</v>
      </c>
      <c r="K52">
        <v>3715</v>
      </c>
      <c r="L52">
        <v>3415</v>
      </c>
      <c r="M52">
        <v>3026</v>
      </c>
      <c r="N52">
        <v>2900</v>
      </c>
      <c r="O52">
        <v>3403</v>
      </c>
      <c r="P52">
        <v>3805</v>
      </c>
      <c r="Q52">
        <v>4182</v>
      </c>
      <c r="R52">
        <v>4133</v>
      </c>
      <c r="S52">
        <v>4190</v>
      </c>
      <c r="T52">
        <v>4592</v>
      </c>
      <c r="U52">
        <v>4593</v>
      </c>
      <c r="V52">
        <v>4487</v>
      </c>
      <c r="W52">
        <v>4396</v>
      </c>
      <c r="X52">
        <v>4602</v>
      </c>
      <c r="Y52">
        <v>4446</v>
      </c>
      <c r="Z52">
        <v>4594</v>
      </c>
      <c r="AA52">
        <v>4834</v>
      </c>
      <c r="AB52">
        <v>4894</v>
      </c>
      <c r="AC52">
        <v>4108</v>
      </c>
    </row>
    <row r="53" spans="1:29" s="1" customFormat="1" ht="12">
      <c r="A53" s="1" t="s">
        <v>77</v>
      </c>
      <c r="B53" s="107">
        <v>25</v>
      </c>
      <c r="C53" t="s">
        <v>404</v>
      </c>
      <c r="D53" t="s">
        <v>404</v>
      </c>
      <c r="E53" t="s">
        <v>404</v>
      </c>
      <c r="F53" t="s">
        <v>404</v>
      </c>
      <c r="G53" t="s">
        <v>404</v>
      </c>
      <c r="H53" t="s">
        <v>404</v>
      </c>
      <c r="I53" t="s">
        <v>404</v>
      </c>
      <c r="J53" t="s">
        <v>404</v>
      </c>
      <c r="K53" t="s">
        <v>404</v>
      </c>
      <c r="L53" t="s">
        <v>404</v>
      </c>
      <c r="M53" t="s">
        <v>404</v>
      </c>
      <c r="N53" t="s">
        <v>404</v>
      </c>
      <c r="O53" t="s">
        <v>404</v>
      </c>
      <c r="P53" t="s">
        <v>404</v>
      </c>
      <c r="Q53" t="s">
        <v>404</v>
      </c>
      <c r="R53" t="s">
        <v>404</v>
      </c>
      <c r="S53" t="s">
        <v>404</v>
      </c>
      <c r="T53" t="s">
        <v>404</v>
      </c>
      <c r="U53" t="s">
        <v>473</v>
      </c>
      <c r="V53" t="s">
        <v>473</v>
      </c>
      <c r="W53" t="s">
        <v>473</v>
      </c>
      <c r="X53" t="s">
        <v>473</v>
      </c>
      <c r="Y53">
        <v>736</v>
      </c>
      <c r="Z53">
        <v>1047</v>
      </c>
      <c r="AA53">
        <v>653</v>
      </c>
      <c r="AB53" t="s">
        <v>473</v>
      </c>
      <c r="AC53" t="s">
        <v>473</v>
      </c>
    </row>
    <row r="54" spans="1:29" s="1" customFormat="1" ht="15">
      <c r="A54" s="1" t="s">
        <v>399</v>
      </c>
      <c r="B54" s="107" t="s">
        <v>63</v>
      </c>
      <c r="C54">
        <v>895</v>
      </c>
      <c r="D54" t="s">
        <v>473</v>
      </c>
      <c r="E54" s="110">
        <v>764</v>
      </c>
      <c r="F54">
        <v>604</v>
      </c>
      <c r="G54">
        <v>523</v>
      </c>
      <c r="H54">
        <v>599</v>
      </c>
      <c r="I54">
        <v>444</v>
      </c>
      <c r="J54">
        <v>622</v>
      </c>
      <c r="K54">
        <v>314</v>
      </c>
      <c r="L54">
        <v>248</v>
      </c>
      <c r="M54">
        <v>719</v>
      </c>
      <c r="N54">
        <v>1288</v>
      </c>
      <c r="O54">
        <v>1676</v>
      </c>
      <c r="P54">
        <v>1053</v>
      </c>
      <c r="Q54">
        <v>1219</v>
      </c>
      <c r="R54">
        <v>932</v>
      </c>
      <c r="S54">
        <v>2650</v>
      </c>
      <c r="T54">
        <v>2166</v>
      </c>
      <c r="U54">
        <v>2376</v>
      </c>
      <c r="V54" t="s">
        <v>473</v>
      </c>
      <c r="W54" t="s">
        <v>473</v>
      </c>
      <c r="X54" t="s">
        <v>473</v>
      </c>
      <c r="Y54" t="s">
        <v>473</v>
      </c>
      <c r="Z54" t="s">
        <v>473</v>
      </c>
      <c r="AA54" t="s">
        <v>473</v>
      </c>
      <c r="AB54" t="s">
        <v>473</v>
      </c>
      <c r="AC54" t="s">
        <v>473</v>
      </c>
    </row>
    <row r="55" spans="1:29" s="1" customFormat="1" ht="15">
      <c r="A55" s="1" t="s">
        <v>419</v>
      </c>
      <c r="B55" s="107" t="s">
        <v>40</v>
      </c>
      <c r="C55" s="110">
        <v>17.2</v>
      </c>
      <c r="D55" s="110">
        <v>20.3</v>
      </c>
      <c r="E55" s="110">
        <v>26.8</v>
      </c>
      <c r="F55" s="110">
        <v>29</v>
      </c>
      <c r="G55" s="110">
        <v>36.5</v>
      </c>
      <c r="H55" s="110">
        <v>42.2</v>
      </c>
      <c r="I55" s="110">
        <v>43.8</v>
      </c>
      <c r="J55">
        <v>44.5</v>
      </c>
      <c r="K55">
        <v>45.6</v>
      </c>
      <c r="L55">
        <v>44.2</v>
      </c>
      <c r="M55">
        <v>49.1</v>
      </c>
      <c r="N55">
        <v>51.5</v>
      </c>
      <c r="O55">
        <v>49.3</v>
      </c>
      <c r="P55">
        <v>46.4</v>
      </c>
      <c r="Q55">
        <v>47.3</v>
      </c>
      <c r="R55">
        <v>55.1</v>
      </c>
      <c r="S55">
        <v>60.8</v>
      </c>
      <c r="T55">
        <v>79.6</v>
      </c>
      <c r="U55">
        <v>79.2</v>
      </c>
      <c r="V55">
        <v>80.6</v>
      </c>
      <c r="W55" s="84">
        <v>90.4</v>
      </c>
      <c r="X55" s="84">
        <v>130</v>
      </c>
      <c r="Y55" s="84">
        <v>132</v>
      </c>
      <c r="Z55" s="84">
        <v>123</v>
      </c>
      <c r="AA55" s="84">
        <v>123</v>
      </c>
      <c r="AB55" s="84">
        <v>128</v>
      </c>
      <c r="AC55" s="84">
        <v>112</v>
      </c>
    </row>
    <row r="56" spans="1:29" s="1" customFormat="1" ht="12">
      <c r="A56" s="1" t="s">
        <v>308</v>
      </c>
      <c r="B56" s="98"/>
      <c r="C56">
        <v>102</v>
      </c>
      <c r="D56">
        <v>173</v>
      </c>
      <c r="E56">
        <v>143</v>
      </c>
      <c r="F56">
        <v>155</v>
      </c>
      <c r="G56">
        <v>155</v>
      </c>
      <c r="H56">
        <v>102</v>
      </c>
      <c r="I56">
        <v>95.1</v>
      </c>
      <c r="J56">
        <v>123</v>
      </c>
      <c r="K56">
        <v>122</v>
      </c>
      <c r="L56">
        <v>130</v>
      </c>
      <c r="M56">
        <v>141</v>
      </c>
      <c r="N56">
        <v>141</v>
      </c>
      <c r="O56">
        <v>150</v>
      </c>
      <c r="P56">
        <v>174</v>
      </c>
      <c r="Q56">
        <v>170</v>
      </c>
      <c r="R56">
        <v>155</v>
      </c>
      <c r="S56">
        <v>158</v>
      </c>
      <c r="T56">
        <v>170</v>
      </c>
      <c r="U56">
        <v>186</v>
      </c>
      <c r="V56">
        <v>195</v>
      </c>
      <c r="W56">
        <v>198</v>
      </c>
      <c r="X56">
        <v>221</v>
      </c>
      <c r="Y56">
        <v>286</v>
      </c>
      <c r="Z56">
        <v>307</v>
      </c>
      <c r="AA56">
        <v>288</v>
      </c>
      <c r="AB56">
        <v>308</v>
      </c>
      <c r="AC56">
        <v>380</v>
      </c>
    </row>
    <row r="57" spans="1:29" s="1" customFormat="1" ht="15">
      <c r="A57" s="1" t="s">
        <v>310</v>
      </c>
      <c r="B57" s="98"/>
      <c r="C57">
        <v>72</v>
      </c>
      <c r="D57">
        <v>75.6</v>
      </c>
      <c r="E57">
        <v>77.4</v>
      </c>
      <c r="F57" s="111">
        <v>72.3</v>
      </c>
      <c r="G57">
        <v>71.6</v>
      </c>
      <c r="H57">
        <v>79</v>
      </c>
      <c r="I57">
        <v>56.3</v>
      </c>
      <c r="J57">
        <v>52.9</v>
      </c>
      <c r="K57" t="s">
        <v>473</v>
      </c>
      <c r="L57" t="s">
        <v>473</v>
      </c>
      <c r="M57" t="s">
        <v>473</v>
      </c>
      <c r="N57" t="s">
        <v>473</v>
      </c>
      <c r="O57" t="s">
        <v>473</v>
      </c>
      <c r="P57" t="s">
        <v>473</v>
      </c>
      <c r="Q57" t="s">
        <v>473</v>
      </c>
      <c r="R57">
        <v>46.5</v>
      </c>
      <c r="S57">
        <v>46.4</v>
      </c>
      <c r="T57">
        <v>45.4</v>
      </c>
      <c r="U57" t="s">
        <v>473</v>
      </c>
      <c r="V57" t="s">
        <v>473</v>
      </c>
      <c r="W57">
        <v>59</v>
      </c>
      <c r="X57" t="s">
        <v>473</v>
      </c>
      <c r="Y57">
        <v>61.8</v>
      </c>
      <c r="Z57">
        <v>59</v>
      </c>
      <c r="AA57" t="s">
        <v>473</v>
      </c>
      <c r="AB57" t="s">
        <v>473</v>
      </c>
      <c r="AC57" t="s">
        <v>473</v>
      </c>
    </row>
    <row r="58" spans="1:29" s="1" customFormat="1" ht="12">
      <c r="A58" s="1" t="s">
        <v>290</v>
      </c>
      <c r="B58" s="98"/>
      <c r="C58">
        <v>71</v>
      </c>
      <c r="D58">
        <v>90.8</v>
      </c>
      <c r="E58">
        <v>100</v>
      </c>
      <c r="F58">
        <v>92.2</v>
      </c>
      <c r="G58">
        <v>77.5</v>
      </c>
      <c r="H58">
        <v>97.6</v>
      </c>
      <c r="I58">
        <v>121</v>
      </c>
      <c r="J58">
        <v>137</v>
      </c>
      <c r="K58">
        <v>147</v>
      </c>
      <c r="L58">
        <v>145</v>
      </c>
      <c r="M58">
        <v>184</v>
      </c>
      <c r="N58">
        <v>210</v>
      </c>
      <c r="O58">
        <v>204</v>
      </c>
      <c r="P58">
        <v>206</v>
      </c>
      <c r="Q58">
        <v>220</v>
      </c>
      <c r="R58">
        <v>237</v>
      </c>
      <c r="S58">
        <v>272</v>
      </c>
      <c r="T58">
        <v>272</v>
      </c>
      <c r="U58">
        <v>263</v>
      </c>
      <c r="V58">
        <v>269</v>
      </c>
      <c r="W58">
        <v>297</v>
      </c>
      <c r="X58">
        <v>292</v>
      </c>
      <c r="Y58">
        <v>624</v>
      </c>
      <c r="Z58" s="84">
        <v>676</v>
      </c>
      <c r="AA58" s="84">
        <v>428</v>
      </c>
      <c r="AB58" s="84">
        <v>398</v>
      </c>
      <c r="AC58" s="84">
        <v>465</v>
      </c>
    </row>
    <row r="59" spans="1:29" s="1" customFormat="1" ht="12">
      <c r="A59" s="1" t="s">
        <v>287</v>
      </c>
      <c r="B59" s="98"/>
      <c r="C59">
        <v>333</v>
      </c>
      <c r="D59">
        <v>483</v>
      </c>
      <c r="E59">
        <v>426</v>
      </c>
      <c r="F59">
        <v>285</v>
      </c>
      <c r="G59">
        <v>324</v>
      </c>
      <c r="H59">
        <v>157</v>
      </c>
      <c r="I59">
        <v>185</v>
      </c>
      <c r="J59">
        <v>155</v>
      </c>
      <c r="K59">
        <v>104</v>
      </c>
      <c r="L59">
        <v>104</v>
      </c>
      <c r="M59" t="s">
        <v>473</v>
      </c>
      <c r="N59">
        <v>155</v>
      </c>
      <c r="O59" t="s">
        <v>473</v>
      </c>
      <c r="P59" t="s">
        <v>473</v>
      </c>
      <c r="Q59" t="s">
        <v>473</v>
      </c>
      <c r="R59" t="s">
        <v>473</v>
      </c>
      <c r="S59" s="84">
        <v>212</v>
      </c>
      <c r="T59">
        <v>229</v>
      </c>
      <c r="U59">
        <v>250</v>
      </c>
      <c r="V59">
        <v>180</v>
      </c>
      <c r="W59">
        <v>302</v>
      </c>
      <c r="X59">
        <v>254</v>
      </c>
      <c r="Y59">
        <v>290</v>
      </c>
      <c r="Z59">
        <v>306</v>
      </c>
      <c r="AA59">
        <v>318</v>
      </c>
      <c r="AB59">
        <v>367</v>
      </c>
      <c r="AC59">
        <v>377</v>
      </c>
    </row>
    <row r="60" spans="1:29" s="1" customFormat="1" ht="12">
      <c r="A60" s="1" t="s">
        <v>494</v>
      </c>
      <c r="B60" s="107" t="s">
        <v>64</v>
      </c>
      <c r="C60" t="s">
        <v>9</v>
      </c>
      <c r="D60" t="s">
        <v>9</v>
      </c>
      <c r="E60" t="s">
        <v>9</v>
      </c>
      <c r="F60" t="s">
        <v>9</v>
      </c>
      <c r="G60" t="s">
        <v>9</v>
      </c>
      <c r="H60" t="s">
        <v>9</v>
      </c>
      <c r="I60" t="s">
        <v>9</v>
      </c>
      <c r="J60" t="s">
        <v>9</v>
      </c>
      <c r="K60" t="s">
        <v>9</v>
      </c>
      <c r="L60" t="s">
        <v>9</v>
      </c>
      <c r="M60" t="s">
        <v>473</v>
      </c>
      <c r="N60" t="s">
        <v>9</v>
      </c>
      <c r="O60">
        <v>201</v>
      </c>
      <c r="P60">
        <v>265</v>
      </c>
      <c r="Q60">
        <v>955</v>
      </c>
      <c r="R60">
        <v>301</v>
      </c>
      <c r="S60">
        <v>185</v>
      </c>
      <c r="T60">
        <v>139</v>
      </c>
      <c r="U60" s="87">
        <v>128</v>
      </c>
      <c r="V60" t="s">
        <v>473</v>
      </c>
      <c r="W60" t="s">
        <v>473</v>
      </c>
      <c r="X60" t="s">
        <v>473</v>
      </c>
      <c r="Y60">
        <v>102</v>
      </c>
      <c r="Z60">
        <v>198</v>
      </c>
      <c r="AA60">
        <v>307</v>
      </c>
      <c r="AB60">
        <v>334</v>
      </c>
      <c r="AC60">
        <v>356</v>
      </c>
    </row>
    <row r="61" spans="1:4" ht="15">
      <c r="A61" s="4" t="s">
        <v>180</v>
      </c>
      <c r="B61" s="98"/>
      <c r="C61" s="1"/>
      <c r="D61" s="1"/>
    </row>
    <row r="62" spans="1:4" ht="12">
      <c r="A62" s="3" t="s">
        <v>444</v>
      </c>
      <c r="B62" s="98"/>
      <c r="C62" s="1"/>
      <c r="D62" s="1"/>
    </row>
    <row r="63" spans="1:256" s="1" customFormat="1" ht="12">
      <c r="A63" s="1" t="s">
        <v>174</v>
      </c>
      <c r="B63" s="98"/>
      <c r="C63">
        <v>4.9</v>
      </c>
      <c r="D63">
        <v>6.9</v>
      </c>
      <c r="E63">
        <v>7.3</v>
      </c>
      <c r="F63">
        <v>7.1</v>
      </c>
      <c r="G63">
        <v>7.8</v>
      </c>
      <c r="H63">
        <v>8.9</v>
      </c>
      <c r="I63">
        <v>11.1</v>
      </c>
      <c r="J63">
        <v>11</v>
      </c>
      <c r="K63">
        <v>10.3</v>
      </c>
      <c r="L63">
        <v>12</v>
      </c>
      <c r="M63" t="s">
        <v>473</v>
      </c>
      <c r="N63">
        <v>7.9</v>
      </c>
      <c r="O63">
        <v>9.2</v>
      </c>
      <c r="P63">
        <v>9.5</v>
      </c>
      <c r="Q63">
        <v>9.8</v>
      </c>
      <c r="R63">
        <v>10.4</v>
      </c>
      <c r="S63">
        <v>11.224</v>
      </c>
      <c r="T63">
        <v>12.228</v>
      </c>
      <c r="U63">
        <v>13.454</v>
      </c>
      <c r="V63">
        <v>14.729</v>
      </c>
      <c r="W63">
        <v>18.835</v>
      </c>
      <c r="X63">
        <v>17.565</v>
      </c>
      <c r="Y63">
        <v>14.777</v>
      </c>
      <c r="Z63">
        <v>15.416</v>
      </c>
      <c r="AA63" s="84">
        <v>14.953</v>
      </c>
      <c r="AB63">
        <v>16.245</v>
      </c>
      <c r="AC63">
        <v>16.681</v>
      </c>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s="1" customFormat="1" ht="12">
      <c r="A64" s="1" t="s">
        <v>175</v>
      </c>
      <c r="B64" s="107">
        <v>29</v>
      </c>
      <c r="C64">
        <v>0</v>
      </c>
      <c r="D64">
        <v>0</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s="1" customFormat="1" ht="12">
      <c r="A65" s="1" t="s">
        <v>303</v>
      </c>
      <c r="B65" s="107">
        <v>30</v>
      </c>
      <c r="C65" t="s">
        <v>9</v>
      </c>
      <c r="D65" t="s">
        <v>9</v>
      </c>
      <c r="E65" t="s">
        <v>9</v>
      </c>
      <c r="F65" t="s">
        <v>9</v>
      </c>
      <c r="G65" t="s">
        <v>473</v>
      </c>
      <c r="H65" t="s">
        <v>9</v>
      </c>
      <c r="I65" t="s">
        <v>473</v>
      </c>
      <c r="J65" t="s">
        <v>473</v>
      </c>
      <c r="K65" t="s">
        <v>473</v>
      </c>
      <c r="L65" t="s">
        <v>473</v>
      </c>
      <c r="M65" t="s">
        <v>473</v>
      </c>
      <c r="N65" t="s">
        <v>473</v>
      </c>
      <c r="O65" t="s">
        <v>473</v>
      </c>
      <c r="P65" t="s">
        <v>473</v>
      </c>
      <c r="Q65" t="s">
        <v>473</v>
      </c>
      <c r="R65">
        <v>55.5</v>
      </c>
      <c r="S65">
        <v>57.4</v>
      </c>
      <c r="T65">
        <v>72.7</v>
      </c>
      <c r="U65">
        <v>75.2</v>
      </c>
      <c r="V65">
        <v>83.4</v>
      </c>
      <c r="W65">
        <v>89.1</v>
      </c>
      <c r="X65">
        <v>92.5</v>
      </c>
      <c r="Y65">
        <v>94.3</v>
      </c>
      <c r="Z65">
        <v>98.9</v>
      </c>
      <c r="AA65" t="s">
        <v>473</v>
      </c>
      <c r="AB65" t="s">
        <v>473</v>
      </c>
      <c r="AC65" t="s">
        <v>473</v>
      </c>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s="1" customFormat="1" ht="12">
      <c r="A66" s="1" t="s">
        <v>164</v>
      </c>
      <c r="B66" s="98"/>
      <c r="C66">
        <v>147</v>
      </c>
      <c r="D66">
        <v>123</v>
      </c>
      <c r="E66">
        <v>98</v>
      </c>
      <c r="F66">
        <v>70.3</v>
      </c>
      <c r="G66">
        <v>126</v>
      </c>
      <c r="H66">
        <v>181</v>
      </c>
      <c r="I66">
        <v>183</v>
      </c>
      <c r="J66">
        <v>140</v>
      </c>
      <c r="K66">
        <v>171</v>
      </c>
      <c r="L66">
        <v>230</v>
      </c>
      <c r="M66">
        <v>247</v>
      </c>
      <c r="N66">
        <v>269</v>
      </c>
      <c r="O66">
        <v>361</v>
      </c>
      <c r="P66">
        <v>425</v>
      </c>
      <c r="Q66">
        <v>393</v>
      </c>
      <c r="R66">
        <v>293</v>
      </c>
      <c r="S66">
        <v>259</v>
      </c>
      <c r="T66">
        <v>321</v>
      </c>
      <c r="U66">
        <v>310</v>
      </c>
      <c r="V66">
        <v>310</v>
      </c>
      <c r="W66">
        <v>356</v>
      </c>
      <c r="X66">
        <v>350</v>
      </c>
      <c r="Y66">
        <v>376</v>
      </c>
      <c r="Z66">
        <v>349</v>
      </c>
      <c r="AA66">
        <v>355</v>
      </c>
      <c r="AB66">
        <v>374</v>
      </c>
      <c r="AC66">
        <v>371</v>
      </c>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s="1" customFormat="1" ht="15">
      <c r="A67" s="1" t="s">
        <v>435</v>
      </c>
      <c r="B67" s="107">
        <v>31</v>
      </c>
      <c r="C67" s="110">
        <v>579</v>
      </c>
      <c r="D67" s="110">
        <v>554</v>
      </c>
      <c r="E67" s="110">
        <v>515</v>
      </c>
      <c r="F67" s="110">
        <v>488</v>
      </c>
      <c r="G67" s="110">
        <v>438</v>
      </c>
      <c r="H67" s="110">
        <v>357</v>
      </c>
      <c r="I67" s="110">
        <v>310</v>
      </c>
      <c r="J67" s="110">
        <v>286</v>
      </c>
      <c r="K67" s="110">
        <v>261</v>
      </c>
      <c r="L67" s="110">
        <v>251</v>
      </c>
      <c r="M67" s="110">
        <v>243</v>
      </c>
      <c r="N67" s="110">
        <v>247</v>
      </c>
      <c r="O67" s="110">
        <v>248</v>
      </c>
      <c r="P67" s="110">
        <v>270</v>
      </c>
      <c r="Q67">
        <v>284</v>
      </c>
      <c r="R67">
        <v>226</v>
      </c>
      <c r="S67">
        <v>211</v>
      </c>
      <c r="T67">
        <v>212</v>
      </c>
      <c r="U67">
        <v>221</v>
      </c>
      <c r="V67">
        <v>229</v>
      </c>
      <c r="W67">
        <v>224</v>
      </c>
      <c r="X67">
        <v>228</v>
      </c>
      <c r="Y67">
        <v>237</v>
      </c>
      <c r="Z67">
        <v>256</v>
      </c>
      <c r="AA67" s="9">
        <v>269</v>
      </c>
      <c r="AB67" s="84">
        <v>257</v>
      </c>
      <c r="AC67" s="84">
        <v>266</v>
      </c>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s="1" customFormat="1" ht="12">
      <c r="A68" s="1" t="s">
        <v>239</v>
      </c>
      <c r="B68" s="98"/>
      <c r="C68">
        <v>384</v>
      </c>
      <c r="D68">
        <v>384</v>
      </c>
      <c r="E68">
        <v>377</v>
      </c>
      <c r="F68">
        <v>287</v>
      </c>
      <c r="G68">
        <v>345</v>
      </c>
      <c r="H68">
        <v>316</v>
      </c>
      <c r="I68">
        <v>332</v>
      </c>
      <c r="J68">
        <v>320</v>
      </c>
      <c r="K68">
        <v>268</v>
      </c>
      <c r="L68">
        <v>251</v>
      </c>
      <c r="M68">
        <v>261</v>
      </c>
      <c r="N68">
        <v>255</v>
      </c>
      <c r="O68">
        <v>322</v>
      </c>
      <c r="P68">
        <v>378</v>
      </c>
      <c r="Q68">
        <v>280</v>
      </c>
      <c r="R68">
        <v>305</v>
      </c>
      <c r="S68">
        <v>182</v>
      </c>
      <c r="T68">
        <v>147</v>
      </c>
      <c r="U68">
        <v>172</v>
      </c>
      <c r="V68">
        <v>170</v>
      </c>
      <c r="W68">
        <v>182</v>
      </c>
      <c r="X68">
        <v>170</v>
      </c>
      <c r="Y68">
        <v>187</v>
      </c>
      <c r="Z68">
        <v>197</v>
      </c>
      <c r="AA68">
        <v>218</v>
      </c>
      <c r="AB68">
        <v>241</v>
      </c>
      <c r="AC68">
        <v>259</v>
      </c>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s="1" customFormat="1" ht="12">
      <c r="A69" s="1" t="s">
        <v>165</v>
      </c>
      <c r="B69" s="107">
        <v>32</v>
      </c>
      <c r="C69">
        <v>8</v>
      </c>
      <c r="D69">
        <v>8.5</v>
      </c>
      <c r="E69">
        <v>8.4</v>
      </c>
      <c r="F69">
        <v>8.6</v>
      </c>
      <c r="G69">
        <v>7.8</v>
      </c>
      <c r="H69">
        <v>7.4</v>
      </c>
      <c r="I69">
        <v>6.1</v>
      </c>
      <c r="J69">
        <v>7.4</v>
      </c>
      <c r="K69">
        <v>0</v>
      </c>
      <c r="L69">
        <v>0</v>
      </c>
      <c r="M69">
        <v>0</v>
      </c>
      <c r="N69">
        <v>0</v>
      </c>
      <c r="O69">
        <v>0</v>
      </c>
      <c r="P69">
        <v>0</v>
      </c>
      <c r="Q69">
        <v>0</v>
      </c>
      <c r="R69">
        <v>0</v>
      </c>
      <c r="S69">
        <v>0</v>
      </c>
      <c r="T69">
        <v>0</v>
      </c>
      <c r="U69">
        <v>0</v>
      </c>
      <c r="V69">
        <v>0</v>
      </c>
      <c r="W69">
        <v>0</v>
      </c>
      <c r="X69">
        <v>0</v>
      </c>
      <c r="Y69">
        <v>0</v>
      </c>
      <c r="Z69">
        <v>0</v>
      </c>
      <c r="AA69">
        <v>0</v>
      </c>
      <c r="AB69">
        <v>0</v>
      </c>
      <c r="AC69">
        <v>0</v>
      </c>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9" ht="12">
      <c r="A70" s="1" t="s">
        <v>328</v>
      </c>
      <c r="B70" s="107">
        <v>33</v>
      </c>
      <c r="C70" t="s">
        <v>473</v>
      </c>
      <c r="D70" t="s">
        <v>473</v>
      </c>
      <c r="E70" t="s">
        <v>473</v>
      </c>
      <c r="F70" t="s">
        <v>473</v>
      </c>
      <c r="G70" t="s">
        <v>473</v>
      </c>
      <c r="H70" t="s">
        <v>473</v>
      </c>
      <c r="I70" t="s">
        <v>473</v>
      </c>
      <c r="J70" t="s">
        <v>473</v>
      </c>
      <c r="K70" t="s">
        <v>473</v>
      </c>
      <c r="L70" t="s">
        <v>473</v>
      </c>
      <c r="M70" t="s">
        <v>473</v>
      </c>
      <c r="N70" t="s">
        <v>473</v>
      </c>
      <c r="O70">
        <v>91.4</v>
      </c>
      <c r="P70">
        <v>104</v>
      </c>
      <c r="Q70">
        <v>104</v>
      </c>
      <c r="R70">
        <v>132</v>
      </c>
      <c r="S70" s="84">
        <v>94.2</v>
      </c>
      <c r="T70" s="84">
        <v>92.5</v>
      </c>
      <c r="U70">
        <v>106</v>
      </c>
      <c r="V70">
        <v>126</v>
      </c>
      <c r="W70">
        <v>156</v>
      </c>
      <c r="X70">
        <v>175</v>
      </c>
      <c r="Y70">
        <v>182</v>
      </c>
      <c r="Z70">
        <v>201</v>
      </c>
      <c r="AA70">
        <v>183</v>
      </c>
      <c r="AB70">
        <v>223</v>
      </c>
      <c r="AC70">
        <v>230</v>
      </c>
    </row>
    <row r="71" spans="1:256" s="1" customFormat="1" ht="15">
      <c r="A71" s="1" t="s">
        <v>173</v>
      </c>
      <c r="B71" s="98"/>
      <c r="C71" s="115" t="s">
        <v>473</v>
      </c>
      <c r="D71" s="110">
        <v>55.7</v>
      </c>
      <c r="E71" s="110">
        <v>66.8</v>
      </c>
      <c r="F71" s="110">
        <v>61.6</v>
      </c>
      <c r="G71" s="110">
        <v>97.4</v>
      </c>
      <c r="H71" s="110">
        <v>81.8</v>
      </c>
      <c r="I71" s="110">
        <v>61.7</v>
      </c>
      <c r="J71" s="110">
        <v>75.8</v>
      </c>
      <c r="K71" s="110">
        <v>80.3</v>
      </c>
      <c r="L71" s="110">
        <v>90</v>
      </c>
      <c r="M71" s="110">
        <v>73.9</v>
      </c>
      <c r="N71" s="110">
        <v>70.6</v>
      </c>
      <c r="O71" s="110">
        <v>69.4</v>
      </c>
      <c r="P71" s="110">
        <v>73.8</v>
      </c>
      <c r="Q71" s="110">
        <v>89.1</v>
      </c>
      <c r="R71" s="110">
        <v>92.8</v>
      </c>
      <c r="S71">
        <v>86.1</v>
      </c>
      <c r="T71">
        <v>82.7</v>
      </c>
      <c r="U71">
        <v>98.4</v>
      </c>
      <c r="V71">
        <v>109</v>
      </c>
      <c r="W71">
        <v>147</v>
      </c>
      <c r="X71">
        <v>142</v>
      </c>
      <c r="Y71">
        <v>126</v>
      </c>
      <c r="Z71">
        <v>134</v>
      </c>
      <c r="AA71">
        <v>133</v>
      </c>
      <c r="AB71">
        <v>121</v>
      </c>
      <c r="AC71">
        <v>122</v>
      </c>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s="1" customFormat="1" ht="15">
      <c r="A72" s="1" t="s">
        <v>296</v>
      </c>
      <c r="B72" s="98"/>
      <c r="C72" s="110">
        <v>2402</v>
      </c>
      <c r="D72" s="110">
        <v>2546</v>
      </c>
      <c r="E72" s="110">
        <v>2644</v>
      </c>
      <c r="F72" s="110">
        <v>2787</v>
      </c>
      <c r="G72" s="110">
        <v>3094</v>
      </c>
      <c r="H72" s="110">
        <v>3302</v>
      </c>
      <c r="I72" s="110">
        <v>4151</v>
      </c>
      <c r="J72" s="110">
        <v>3468</v>
      </c>
      <c r="K72" s="110">
        <v>3681</v>
      </c>
      <c r="L72" s="110">
        <v>3688</v>
      </c>
      <c r="M72" s="110">
        <v>3804</v>
      </c>
      <c r="N72" s="110">
        <v>4002</v>
      </c>
      <c r="O72" s="110">
        <v>4131</v>
      </c>
      <c r="P72" s="110">
        <v>4089</v>
      </c>
      <c r="Q72" s="110">
        <v>3954</v>
      </c>
      <c r="R72" s="110">
        <v>3941</v>
      </c>
      <c r="S72">
        <v>3797</v>
      </c>
      <c r="T72">
        <v>4081</v>
      </c>
      <c r="U72">
        <v>4440</v>
      </c>
      <c r="V72">
        <v>5013</v>
      </c>
      <c r="W72">
        <v>5019</v>
      </c>
      <c r="X72">
        <v>5689</v>
      </c>
      <c r="Y72">
        <v>6203</v>
      </c>
      <c r="Z72">
        <v>6472</v>
      </c>
      <c r="AA72">
        <v>7106</v>
      </c>
      <c r="AB72">
        <v>7471</v>
      </c>
      <c r="AC72">
        <v>7838</v>
      </c>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s="1" customFormat="1" ht="12">
      <c r="A73" s="1" t="s">
        <v>154</v>
      </c>
      <c r="B73" s="107">
        <v>34</v>
      </c>
      <c r="C73" t="s">
        <v>473</v>
      </c>
      <c r="D73" t="s">
        <v>473</v>
      </c>
      <c r="E73">
        <v>96.2</v>
      </c>
      <c r="F73">
        <v>79.8</v>
      </c>
      <c r="G73">
        <v>53.4</v>
      </c>
      <c r="H73">
        <v>45.1</v>
      </c>
      <c r="I73">
        <v>45.8</v>
      </c>
      <c r="J73">
        <v>45.9</v>
      </c>
      <c r="K73">
        <v>41.2</v>
      </c>
      <c r="L73">
        <v>40.6</v>
      </c>
      <c r="M73">
        <v>34.9</v>
      </c>
      <c r="N73">
        <v>35.9</v>
      </c>
      <c r="O73">
        <v>41.2</v>
      </c>
      <c r="P73">
        <v>37.5</v>
      </c>
      <c r="Q73">
        <v>47.6</v>
      </c>
      <c r="R73">
        <v>48.6</v>
      </c>
      <c r="S73">
        <v>43.7</v>
      </c>
      <c r="T73">
        <v>43.7</v>
      </c>
      <c r="U73">
        <v>46</v>
      </c>
      <c r="V73">
        <v>46</v>
      </c>
      <c r="W73">
        <v>43.6</v>
      </c>
      <c r="X73">
        <v>43.1</v>
      </c>
      <c r="Y73">
        <v>45.6</v>
      </c>
      <c r="Z73">
        <v>51.5</v>
      </c>
      <c r="AA73">
        <v>68.7</v>
      </c>
      <c r="AB73">
        <v>81.3</v>
      </c>
      <c r="AC73">
        <v>85.3</v>
      </c>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s="1" customFormat="1" ht="12">
      <c r="A74" s="1" t="s">
        <v>156</v>
      </c>
      <c r="B74" s="107">
        <v>35</v>
      </c>
      <c r="C74">
        <v>159</v>
      </c>
      <c r="D74">
        <v>157</v>
      </c>
      <c r="E74">
        <v>112</v>
      </c>
      <c r="F74">
        <v>119</v>
      </c>
      <c r="G74">
        <v>117</v>
      </c>
      <c r="H74">
        <v>141</v>
      </c>
      <c r="I74">
        <v>148</v>
      </c>
      <c r="J74">
        <v>140</v>
      </c>
      <c r="K74">
        <v>145</v>
      </c>
      <c r="L74">
        <v>166</v>
      </c>
      <c r="M74">
        <v>146</v>
      </c>
      <c r="N74">
        <v>155</v>
      </c>
      <c r="O74">
        <v>0</v>
      </c>
      <c r="P74">
        <v>0</v>
      </c>
      <c r="Q74">
        <v>0</v>
      </c>
      <c r="R74">
        <v>0</v>
      </c>
      <c r="S74">
        <v>0</v>
      </c>
      <c r="T74">
        <v>0</v>
      </c>
      <c r="U74">
        <v>0</v>
      </c>
      <c r="V74">
        <v>0</v>
      </c>
      <c r="W74">
        <v>0</v>
      </c>
      <c r="X74">
        <v>0</v>
      </c>
      <c r="Y74">
        <v>0</v>
      </c>
      <c r="Z74">
        <v>0</v>
      </c>
      <c r="AA74">
        <v>0</v>
      </c>
      <c r="AB74">
        <v>0</v>
      </c>
      <c r="AC74">
        <v>0</v>
      </c>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s="1" customFormat="1" ht="12">
      <c r="A75" s="1" t="s">
        <v>405</v>
      </c>
      <c r="B75" s="98"/>
      <c r="C75" t="s">
        <v>473</v>
      </c>
      <c r="D75" t="s">
        <v>473</v>
      </c>
      <c r="E75" t="s">
        <v>473</v>
      </c>
      <c r="F75" t="s">
        <v>473</v>
      </c>
      <c r="G75" t="s">
        <v>473</v>
      </c>
      <c r="H75">
        <v>12.9</v>
      </c>
      <c r="I75">
        <v>49.6</v>
      </c>
      <c r="J75">
        <v>55.8</v>
      </c>
      <c r="K75" t="s">
        <v>473</v>
      </c>
      <c r="L75" t="s">
        <v>473</v>
      </c>
      <c r="M75" t="s">
        <v>473</v>
      </c>
      <c r="N75" t="s">
        <v>473</v>
      </c>
      <c r="O75" t="s">
        <v>473</v>
      </c>
      <c r="P75">
        <v>5.8</v>
      </c>
      <c r="Q75">
        <v>25.4</v>
      </c>
      <c r="R75">
        <v>34.3</v>
      </c>
      <c r="S75">
        <v>57.7</v>
      </c>
      <c r="T75">
        <v>121</v>
      </c>
      <c r="U75">
        <v>144</v>
      </c>
      <c r="V75">
        <v>159</v>
      </c>
      <c r="W75">
        <v>188</v>
      </c>
      <c r="X75">
        <v>288</v>
      </c>
      <c r="Y75" t="s">
        <v>473</v>
      </c>
      <c r="Z75" t="s">
        <v>473</v>
      </c>
      <c r="AA75" t="s">
        <v>473</v>
      </c>
      <c r="AB75" t="s">
        <v>473</v>
      </c>
      <c r="AC75" t="s">
        <v>473</v>
      </c>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8" s="1" customFormat="1" ht="15">
      <c r="A76" s="3" t="s">
        <v>181</v>
      </c>
      <c r="B76" s="98"/>
      <c r="D76"/>
      <c r="E76"/>
      <c r="F76"/>
      <c r="G76"/>
      <c r="H76"/>
      <c r="I76" s="81"/>
      <c r="J76" s="81"/>
      <c r="K76" s="81"/>
      <c r="L76" s="81"/>
      <c r="M76" s="81"/>
      <c r="N76" s="81"/>
      <c r="O76" s="81"/>
      <c r="P76" s="81"/>
      <c r="Q76" s="81"/>
      <c r="R76" s="81"/>
      <c r="S76" s="81"/>
      <c r="T76" s="81"/>
      <c r="U76" s="81"/>
      <c r="V76" s="81"/>
      <c r="W76" s="81"/>
      <c r="X76" s="81"/>
      <c r="Y76" s="81"/>
      <c r="Z76" s="81"/>
      <c r="AA76" s="81"/>
      <c r="AB76" s="81"/>
    </row>
    <row r="77" spans="1:29" s="1" customFormat="1" ht="12">
      <c r="A77" s="1" t="s">
        <v>244</v>
      </c>
      <c r="B77" s="98"/>
      <c r="C77">
        <v>20705</v>
      </c>
      <c r="D77">
        <v>20602</v>
      </c>
      <c r="E77">
        <v>20582</v>
      </c>
      <c r="F77">
        <v>19008</v>
      </c>
      <c r="G77">
        <v>18798</v>
      </c>
      <c r="H77">
        <v>18750</v>
      </c>
      <c r="I77">
        <v>18474</v>
      </c>
      <c r="J77">
        <v>17416</v>
      </c>
      <c r="K77">
        <v>15989</v>
      </c>
      <c r="L77">
        <v>14741</v>
      </c>
      <c r="M77">
        <v>15255</v>
      </c>
      <c r="N77">
        <v>15907</v>
      </c>
      <c r="O77">
        <v>15651</v>
      </c>
      <c r="P77">
        <v>16059</v>
      </c>
      <c r="Q77">
        <v>16143</v>
      </c>
      <c r="R77">
        <v>16439</v>
      </c>
      <c r="S77">
        <v>17062</v>
      </c>
      <c r="T77">
        <v>17811</v>
      </c>
      <c r="U77">
        <v>18640</v>
      </c>
      <c r="V77">
        <v>20322</v>
      </c>
      <c r="W77">
        <v>21900</v>
      </c>
      <c r="X77">
        <v>22900</v>
      </c>
      <c r="Y77">
        <v>20684</v>
      </c>
      <c r="Z77">
        <v>20474</v>
      </c>
      <c r="AA77">
        <v>20257</v>
      </c>
      <c r="AB77">
        <v>18704</v>
      </c>
      <c r="AC77" s="9">
        <v>18460</v>
      </c>
    </row>
    <row r="78" spans="1:29" s="1" customFormat="1" ht="12">
      <c r="A78" s="1" t="s">
        <v>245</v>
      </c>
      <c r="B78" s="107">
        <v>36</v>
      </c>
      <c r="C78">
        <v>557522</v>
      </c>
      <c r="D78">
        <v>551839</v>
      </c>
      <c r="E78">
        <v>527174</v>
      </c>
      <c r="F78">
        <v>463013</v>
      </c>
      <c r="G78">
        <v>489226</v>
      </c>
      <c r="H78">
        <v>463504</v>
      </c>
      <c r="I78">
        <v>435273</v>
      </c>
      <c r="J78">
        <v>411675</v>
      </c>
      <c r="K78">
        <v>389287</v>
      </c>
      <c r="L78">
        <v>387258</v>
      </c>
      <c r="M78">
        <v>378533</v>
      </c>
      <c r="N78">
        <v>379466</v>
      </c>
      <c r="O78">
        <v>394155</v>
      </c>
      <c r="P78">
        <v>397334</v>
      </c>
      <c r="Q78">
        <v>446142</v>
      </c>
      <c r="R78">
        <v>507781</v>
      </c>
      <c r="S78">
        <v>553441</v>
      </c>
      <c r="T78">
        <v>579831</v>
      </c>
      <c r="U78">
        <v>588837</v>
      </c>
      <c r="V78">
        <v>604292</v>
      </c>
      <c r="W78">
        <v>649003</v>
      </c>
      <c r="X78">
        <v>701048</v>
      </c>
      <c r="Y78">
        <v>720282</v>
      </c>
      <c r="Z78">
        <v>711338</v>
      </c>
      <c r="AA78">
        <v>671097</v>
      </c>
      <c r="AB78">
        <v>618681</v>
      </c>
      <c r="AC78">
        <v>640221</v>
      </c>
    </row>
    <row r="79" spans="1:29" s="1" customFormat="1" ht="15">
      <c r="A79" s="3" t="s">
        <v>182</v>
      </c>
      <c r="B79" s="98"/>
      <c r="D79"/>
      <c r="E79"/>
      <c r="F79"/>
      <c r="G79"/>
      <c r="H79"/>
      <c r="I79" s="81"/>
      <c r="J79" s="81"/>
      <c r="K79" s="81"/>
      <c r="L79" s="81"/>
      <c r="M79" s="81"/>
      <c r="N79" s="81"/>
      <c r="O79" s="81"/>
      <c r="P79" s="81"/>
      <c r="Q79" s="81"/>
      <c r="R79" s="81"/>
      <c r="S79" s="81"/>
      <c r="T79" s="81"/>
      <c r="U79" s="81"/>
      <c r="V79" s="81"/>
      <c r="W79"/>
      <c r="X79"/>
      <c r="Y79"/>
      <c r="Z79"/>
      <c r="AA79"/>
      <c r="AB79"/>
      <c r="AC79"/>
    </row>
    <row r="80" spans="1:29" s="1" customFormat="1" ht="15">
      <c r="A80" s="1" t="s">
        <v>421</v>
      </c>
      <c r="B80" s="98"/>
      <c r="C80" s="110">
        <v>4563</v>
      </c>
      <c r="D80" s="110">
        <v>3715</v>
      </c>
      <c r="E80" s="110">
        <v>2520</v>
      </c>
      <c r="F80" s="110">
        <v>2527</v>
      </c>
      <c r="G80" s="110">
        <v>2393</v>
      </c>
      <c r="H80" s="110">
        <v>2257</v>
      </c>
      <c r="I80">
        <v>2564</v>
      </c>
      <c r="J80">
        <v>2513</v>
      </c>
      <c r="K80">
        <v>2230</v>
      </c>
      <c r="L80">
        <v>2193</v>
      </c>
      <c r="M80">
        <v>2211</v>
      </c>
      <c r="N80">
        <v>2278</v>
      </c>
      <c r="O80">
        <v>2170</v>
      </c>
      <c r="P80">
        <v>2138</v>
      </c>
      <c r="Q80">
        <v>1822</v>
      </c>
      <c r="R80">
        <v>1876</v>
      </c>
      <c r="S80">
        <v>1931</v>
      </c>
      <c r="T80">
        <v>2028</v>
      </c>
      <c r="U80">
        <v>2091</v>
      </c>
      <c r="V80">
        <v>2421</v>
      </c>
      <c r="W80">
        <v>2750</v>
      </c>
      <c r="X80">
        <v>3264</v>
      </c>
      <c r="Y80">
        <v>3607</v>
      </c>
      <c r="Z80">
        <v>4052</v>
      </c>
      <c r="AA80">
        <v>4578</v>
      </c>
      <c r="AB80" s="84">
        <v>4929</v>
      </c>
      <c r="AC80" s="84">
        <v>4511</v>
      </c>
    </row>
    <row r="81" spans="1:29" s="1" customFormat="1" ht="15">
      <c r="A81" s="1" t="s">
        <v>422</v>
      </c>
      <c r="B81" s="107">
        <v>37</v>
      </c>
      <c r="C81" t="s">
        <v>473</v>
      </c>
      <c r="D81" s="110">
        <v>193</v>
      </c>
      <c r="E81" s="110">
        <v>262</v>
      </c>
      <c r="F81" s="110">
        <v>255</v>
      </c>
      <c r="G81" s="110">
        <v>244</v>
      </c>
      <c r="H81" s="110">
        <v>191</v>
      </c>
      <c r="I81" s="110">
        <v>235</v>
      </c>
      <c r="J81" s="110">
        <v>232</v>
      </c>
      <c r="K81" s="110">
        <v>228</v>
      </c>
      <c r="L81" s="110">
        <v>276</v>
      </c>
      <c r="M81" s="110">
        <v>341</v>
      </c>
      <c r="N81">
        <v>272</v>
      </c>
      <c r="O81">
        <v>271</v>
      </c>
      <c r="P81">
        <v>304</v>
      </c>
      <c r="Q81">
        <v>284</v>
      </c>
      <c r="R81">
        <v>318</v>
      </c>
      <c r="S81">
        <v>307</v>
      </c>
      <c r="T81">
        <v>296</v>
      </c>
      <c r="U81">
        <v>299</v>
      </c>
      <c r="V81">
        <v>333</v>
      </c>
      <c r="W81">
        <v>398</v>
      </c>
      <c r="X81">
        <v>394</v>
      </c>
      <c r="Y81">
        <v>364</v>
      </c>
      <c r="Z81">
        <v>351</v>
      </c>
      <c r="AA81">
        <v>377</v>
      </c>
      <c r="AB81">
        <v>404</v>
      </c>
      <c r="AC81">
        <v>445</v>
      </c>
    </row>
    <row r="82" spans="1:29" s="1" customFormat="1" ht="15">
      <c r="A82" s="1" t="s">
        <v>325</v>
      </c>
      <c r="B82" s="98"/>
      <c r="C82" s="110">
        <v>22313</v>
      </c>
      <c r="D82" s="110">
        <v>23280</v>
      </c>
      <c r="E82" s="110">
        <v>52184</v>
      </c>
      <c r="F82" s="110">
        <v>15784</v>
      </c>
      <c r="G82" s="110">
        <v>12426</v>
      </c>
      <c r="H82" s="110">
        <v>17073</v>
      </c>
      <c r="I82">
        <v>20327</v>
      </c>
      <c r="J82">
        <v>22854</v>
      </c>
      <c r="K82">
        <v>21253</v>
      </c>
      <c r="L82">
        <v>21107</v>
      </c>
      <c r="M82">
        <v>22688</v>
      </c>
      <c r="N82">
        <v>23242</v>
      </c>
      <c r="O82">
        <v>25175</v>
      </c>
      <c r="P82">
        <v>29161</v>
      </c>
      <c r="Q82">
        <v>29550</v>
      </c>
      <c r="R82">
        <v>23574</v>
      </c>
      <c r="S82">
        <v>24494</v>
      </c>
      <c r="T82">
        <v>26503</v>
      </c>
      <c r="U82">
        <v>27442</v>
      </c>
      <c r="V82">
        <v>29596</v>
      </c>
      <c r="W82">
        <v>31489</v>
      </c>
      <c r="X82">
        <v>34335</v>
      </c>
      <c r="Y82">
        <v>38129</v>
      </c>
      <c r="Z82">
        <v>36932</v>
      </c>
      <c r="AA82">
        <v>37650</v>
      </c>
      <c r="AB82">
        <v>36165</v>
      </c>
      <c r="AC82">
        <v>31456</v>
      </c>
    </row>
    <row r="83" spans="1:29" s="1" customFormat="1" ht="15">
      <c r="A83" s="1" t="s">
        <v>355</v>
      </c>
      <c r="B83" s="107" t="s">
        <v>41</v>
      </c>
      <c r="C83" s="110">
        <v>2678</v>
      </c>
      <c r="D83" s="110">
        <v>2370</v>
      </c>
      <c r="E83">
        <v>2266</v>
      </c>
      <c r="F83">
        <v>2144</v>
      </c>
      <c r="G83">
        <v>2172</v>
      </c>
      <c r="H83">
        <v>2372</v>
      </c>
      <c r="I83">
        <v>2513</v>
      </c>
      <c r="J83">
        <v>2734</v>
      </c>
      <c r="K83">
        <v>2756</v>
      </c>
      <c r="L83">
        <v>2941</v>
      </c>
      <c r="M83">
        <v>3060</v>
      </c>
      <c r="N83">
        <v>3166</v>
      </c>
      <c r="O83">
        <v>3329</v>
      </c>
      <c r="P83">
        <v>3404</v>
      </c>
      <c r="Q83">
        <v>3387</v>
      </c>
      <c r="R83">
        <v>3397</v>
      </c>
      <c r="S83">
        <v>4040</v>
      </c>
      <c r="T83">
        <v>4335</v>
      </c>
      <c r="U83">
        <v>4937</v>
      </c>
      <c r="V83">
        <v>4944</v>
      </c>
      <c r="W83">
        <v>5222</v>
      </c>
      <c r="X83">
        <v>4569</v>
      </c>
      <c r="Y83">
        <v>5131</v>
      </c>
      <c r="Z83">
        <v>5440</v>
      </c>
      <c r="AA83">
        <v>5347</v>
      </c>
      <c r="AB83" s="84">
        <v>5309</v>
      </c>
      <c r="AC83" s="84">
        <v>5435</v>
      </c>
    </row>
    <row r="84" spans="1:29" s="1" customFormat="1" ht="15">
      <c r="A84" s="1" t="s">
        <v>363</v>
      </c>
      <c r="B84" s="107">
        <v>39</v>
      </c>
      <c r="C84" s="110">
        <v>2313</v>
      </c>
      <c r="D84" s="110">
        <v>2591</v>
      </c>
      <c r="E84">
        <v>2661</v>
      </c>
      <c r="F84">
        <v>2635</v>
      </c>
      <c r="G84">
        <v>3009</v>
      </c>
      <c r="H84">
        <v>3876</v>
      </c>
      <c r="I84">
        <v>4049</v>
      </c>
      <c r="J84">
        <v>4727</v>
      </c>
      <c r="K84">
        <v>7327</v>
      </c>
      <c r="L84">
        <v>4711</v>
      </c>
      <c r="M84">
        <v>5627</v>
      </c>
      <c r="N84">
        <v>5988</v>
      </c>
      <c r="O84">
        <v>6077</v>
      </c>
      <c r="P84">
        <v>6683</v>
      </c>
      <c r="Q84">
        <v>7018</v>
      </c>
      <c r="R84">
        <v>7372</v>
      </c>
      <c r="S84">
        <v>7868</v>
      </c>
      <c r="T84">
        <v>8011</v>
      </c>
      <c r="U84">
        <v>8470</v>
      </c>
      <c r="V84">
        <v>8985</v>
      </c>
      <c r="W84">
        <v>10621</v>
      </c>
      <c r="X84">
        <v>11158</v>
      </c>
      <c r="Y84">
        <v>11072</v>
      </c>
      <c r="Z84">
        <v>10307</v>
      </c>
      <c r="AA84">
        <v>11031</v>
      </c>
      <c r="AB84">
        <v>12465</v>
      </c>
      <c r="AC84">
        <v>13003</v>
      </c>
    </row>
    <row r="85" spans="1:29" s="1" customFormat="1" ht="12">
      <c r="A85" s="1" t="s">
        <v>364</v>
      </c>
      <c r="B85" s="107">
        <v>40</v>
      </c>
      <c r="C85">
        <v>439</v>
      </c>
      <c r="D85">
        <v>468</v>
      </c>
      <c r="E85">
        <v>497</v>
      </c>
      <c r="F85">
        <v>505</v>
      </c>
      <c r="G85">
        <v>467</v>
      </c>
      <c r="H85">
        <v>580</v>
      </c>
      <c r="I85">
        <v>528</v>
      </c>
      <c r="J85">
        <v>774</v>
      </c>
      <c r="K85">
        <v>649</v>
      </c>
      <c r="L85">
        <v>741</v>
      </c>
      <c r="M85">
        <v>816</v>
      </c>
      <c r="N85">
        <v>625</v>
      </c>
      <c r="O85">
        <v>608</v>
      </c>
      <c r="P85">
        <v>637</v>
      </c>
      <c r="Q85">
        <v>745</v>
      </c>
      <c r="R85">
        <v>1011</v>
      </c>
      <c r="S85">
        <v>945</v>
      </c>
      <c r="T85">
        <v>1240</v>
      </c>
      <c r="U85">
        <v>1198</v>
      </c>
      <c r="V85">
        <v>1616</v>
      </c>
      <c r="W85">
        <v>1873</v>
      </c>
      <c r="X85">
        <v>2109</v>
      </c>
      <c r="Y85">
        <v>2188</v>
      </c>
      <c r="Z85">
        <v>2454</v>
      </c>
      <c r="AA85">
        <v>2464</v>
      </c>
      <c r="AB85">
        <v>2596</v>
      </c>
      <c r="AC85">
        <v>2803</v>
      </c>
    </row>
    <row r="86" spans="1:29" s="1" customFormat="1" ht="12">
      <c r="A86" s="1" t="s">
        <v>413</v>
      </c>
      <c r="B86" s="107" t="s">
        <v>42</v>
      </c>
      <c r="C86">
        <v>3.9</v>
      </c>
      <c r="D86">
        <v>5.6</v>
      </c>
      <c r="E86">
        <v>6.1</v>
      </c>
      <c r="F86">
        <v>4.9</v>
      </c>
      <c r="G86">
        <v>7.6</v>
      </c>
      <c r="H86">
        <v>8.4</v>
      </c>
      <c r="I86">
        <v>10.1</v>
      </c>
      <c r="J86">
        <v>9.6</v>
      </c>
      <c r="K86">
        <v>8.7</v>
      </c>
      <c r="L86" t="s">
        <v>473</v>
      </c>
      <c r="M86" t="s">
        <v>473</v>
      </c>
      <c r="N86" t="s">
        <v>473</v>
      </c>
      <c r="O86">
        <v>17.5</v>
      </c>
      <c r="P86">
        <v>20</v>
      </c>
      <c r="Q86">
        <v>21.8</v>
      </c>
      <c r="R86">
        <v>21.1</v>
      </c>
      <c r="S86">
        <v>20.9</v>
      </c>
      <c r="T86">
        <v>22</v>
      </c>
      <c r="U86">
        <v>21.4</v>
      </c>
      <c r="V86">
        <v>25.1</v>
      </c>
      <c r="W86">
        <v>28.6</v>
      </c>
      <c r="X86">
        <v>30.4</v>
      </c>
      <c r="Y86">
        <v>30.2</v>
      </c>
      <c r="Z86">
        <v>30.2</v>
      </c>
      <c r="AA86">
        <v>30.7</v>
      </c>
      <c r="AB86">
        <v>31.2</v>
      </c>
      <c r="AC86">
        <v>33.2</v>
      </c>
    </row>
    <row r="87" spans="1:29" s="1" customFormat="1" ht="12">
      <c r="A87" s="1" t="s">
        <v>414</v>
      </c>
      <c r="B87" s="107">
        <v>42</v>
      </c>
      <c r="C87" t="s">
        <v>473</v>
      </c>
      <c r="D87" s="84">
        <v>209</v>
      </c>
      <c r="E87" s="84">
        <v>212</v>
      </c>
      <c r="F87" s="84">
        <v>293</v>
      </c>
      <c r="G87" s="84">
        <v>287</v>
      </c>
      <c r="H87" s="84">
        <v>214</v>
      </c>
      <c r="I87" s="84">
        <v>215</v>
      </c>
      <c r="J87" s="84">
        <v>243</v>
      </c>
      <c r="K87" s="84">
        <v>223</v>
      </c>
      <c r="L87" s="84">
        <v>269</v>
      </c>
      <c r="M87" s="84">
        <v>250</v>
      </c>
      <c r="N87" s="84">
        <v>224</v>
      </c>
      <c r="O87" s="84">
        <v>217</v>
      </c>
      <c r="P87" s="84">
        <v>198</v>
      </c>
      <c r="Q87" s="84">
        <v>191</v>
      </c>
      <c r="R87" s="84">
        <v>170</v>
      </c>
      <c r="S87" s="84">
        <v>202</v>
      </c>
      <c r="T87" s="84">
        <v>181</v>
      </c>
      <c r="U87" s="84">
        <v>204</v>
      </c>
      <c r="V87">
        <v>209</v>
      </c>
      <c r="W87">
        <v>215</v>
      </c>
      <c r="X87">
        <v>238</v>
      </c>
      <c r="Y87">
        <v>264</v>
      </c>
      <c r="Z87">
        <v>302</v>
      </c>
      <c r="AA87">
        <v>345</v>
      </c>
      <c r="AB87">
        <v>458</v>
      </c>
      <c r="AC87">
        <v>477</v>
      </c>
    </row>
    <row r="88" spans="1:29" s="1" customFormat="1" ht="15">
      <c r="A88" s="1" t="s">
        <v>430</v>
      </c>
      <c r="B88" s="107">
        <v>43</v>
      </c>
      <c r="C88" t="s">
        <v>473</v>
      </c>
      <c r="D88" s="111">
        <v>197</v>
      </c>
      <c r="E88" s="111">
        <v>53.7</v>
      </c>
      <c r="F88" s="111">
        <v>723</v>
      </c>
      <c r="G88" s="111">
        <v>1077</v>
      </c>
      <c r="H88" s="111">
        <v>1225</v>
      </c>
      <c r="I88" s="111">
        <v>1269</v>
      </c>
      <c r="J88" s="111">
        <v>1491</v>
      </c>
      <c r="K88" s="111">
        <v>1438</v>
      </c>
      <c r="L88" s="111">
        <v>1731</v>
      </c>
      <c r="M88" s="111">
        <v>1723</v>
      </c>
      <c r="N88">
        <v>1672</v>
      </c>
      <c r="O88">
        <v>1578</v>
      </c>
      <c r="P88">
        <v>1482</v>
      </c>
      <c r="Q88">
        <v>1384</v>
      </c>
      <c r="R88">
        <v>1403</v>
      </c>
      <c r="S88">
        <v>1487</v>
      </c>
      <c r="T88">
        <v>1646</v>
      </c>
      <c r="U88">
        <v>1694</v>
      </c>
      <c r="V88">
        <v>1626</v>
      </c>
      <c r="W88">
        <v>1591</v>
      </c>
      <c r="X88">
        <v>1965</v>
      </c>
      <c r="Y88">
        <v>2076</v>
      </c>
      <c r="Z88">
        <v>2029</v>
      </c>
      <c r="AA88">
        <v>2380</v>
      </c>
      <c r="AB88">
        <v>2638</v>
      </c>
      <c r="AC88">
        <v>2865</v>
      </c>
    </row>
    <row r="89" spans="1:29" s="1" customFormat="1" ht="15">
      <c r="A89" s="1" t="s">
        <v>431</v>
      </c>
      <c r="B89" s="98"/>
      <c r="C89" s="110">
        <v>935</v>
      </c>
      <c r="D89" s="110">
        <v>1030</v>
      </c>
      <c r="E89" s="110">
        <v>1007</v>
      </c>
      <c r="F89">
        <v>703</v>
      </c>
      <c r="G89">
        <v>855</v>
      </c>
      <c r="H89">
        <v>825</v>
      </c>
      <c r="I89">
        <v>785</v>
      </c>
      <c r="J89">
        <v>808</v>
      </c>
      <c r="K89">
        <v>868</v>
      </c>
      <c r="L89">
        <v>858</v>
      </c>
      <c r="M89">
        <v>855</v>
      </c>
      <c r="N89">
        <v>878</v>
      </c>
      <c r="O89">
        <v>876</v>
      </c>
      <c r="P89">
        <v>860</v>
      </c>
      <c r="Q89">
        <v>792</v>
      </c>
      <c r="R89">
        <v>709</v>
      </c>
      <c r="S89">
        <v>687</v>
      </c>
      <c r="T89">
        <v>702</v>
      </c>
      <c r="U89">
        <v>725</v>
      </c>
      <c r="V89">
        <v>697</v>
      </c>
      <c r="W89">
        <v>794</v>
      </c>
      <c r="X89">
        <v>877</v>
      </c>
      <c r="Y89">
        <v>885</v>
      </c>
      <c r="Z89">
        <v>902</v>
      </c>
      <c r="AA89">
        <v>945</v>
      </c>
      <c r="AB89">
        <v>942</v>
      </c>
      <c r="AC89">
        <v>1042</v>
      </c>
    </row>
    <row r="90" spans="1:29" s="1" customFormat="1" ht="15">
      <c r="A90" s="1" t="s">
        <v>432</v>
      </c>
      <c r="B90" s="107" t="s">
        <v>65</v>
      </c>
      <c r="C90" t="s">
        <v>473</v>
      </c>
      <c r="D90" t="s">
        <v>473</v>
      </c>
      <c r="E90" t="s">
        <v>473</v>
      </c>
      <c r="F90" s="110">
        <v>3276</v>
      </c>
      <c r="G90" s="110">
        <v>3028</v>
      </c>
      <c r="H90">
        <v>3779</v>
      </c>
      <c r="I90">
        <v>2772</v>
      </c>
      <c r="J90">
        <v>2662</v>
      </c>
      <c r="K90">
        <v>1923</v>
      </c>
      <c r="L90">
        <v>3153</v>
      </c>
      <c r="M90">
        <v>2450</v>
      </c>
      <c r="N90">
        <v>2129</v>
      </c>
      <c r="O90">
        <v>2612</v>
      </c>
      <c r="P90">
        <v>2640</v>
      </c>
      <c r="Q90">
        <v>1939</v>
      </c>
      <c r="R90">
        <v>1888</v>
      </c>
      <c r="S90">
        <v>2676</v>
      </c>
      <c r="T90">
        <v>3615</v>
      </c>
      <c r="U90">
        <v>4770</v>
      </c>
      <c r="V90">
        <v>3981</v>
      </c>
      <c r="W90">
        <v>4447</v>
      </c>
      <c r="X90">
        <v>3253</v>
      </c>
      <c r="Y90">
        <v>2553</v>
      </c>
      <c r="Z90">
        <v>2385</v>
      </c>
      <c r="AA90">
        <v>4102</v>
      </c>
      <c r="AB90">
        <v>4487</v>
      </c>
      <c r="AC90">
        <v>5313</v>
      </c>
    </row>
    <row r="91" spans="1:28" s="1" customFormat="1" ht="15">
      <c r="A91" s="4" t="s">
        <v>470</v>
      </c>
      <c r="B91" s="98"/>
      <c r="D91"/>
      <c r="E91"/>
      <c r="F91"/>
      <c r="G91"/>
      <c r="H91"/>
      <c r="I91" s="81"/>
      <c r="J91" s="81"/>
      <c r="K91" s="81"/>
      <c r="L91" s="81"/>
      <c r="M91" s="81"/>
      <c r="N91" s="81"/>
      <c r="O91" s="81"/>
      <c r="P91" s="81"/>
      <c r="Q91" s="81"/>
      <c r="R91" s="81"/>
      <c r="S91" s="81"/>
      <c r="T91" s="81"/>
      <c r="U91" s="81"/>
      <c r="V91" s="81"/>
      <c r="W91" s="81"/>
      <c r="X91" s="81"/>
      <c r="Y91" s="81"/>
      <c r="Z91" s="81"/>
      <c r="AA91" s="81"/>
      <c r="AB91" s="81"/>
    </row>
    <row r="92" spans="1:29" s="1" customFormat="1" ht="15">
      <c r="A92" s="3" t="s">
        <v>196</v>
      </c>
      <c r="B92" s="98"/>
      <c r="D92"/>
      <c r="E92"/>
      <c r="F92"/>
      <c r="G92"/>
      <c r="H92"/>
      <c r="I92" s="81"/>
      <c r="J92" s="81"/>
      <c r="K92" s="81"/>
      <c r="L92" s="81"/>
      <c r="M92" s="81"/>
      <c r="N92" s="81"/>
      <c r="O92" s="81"/>
      <c r="P92" s="81"/>
      <c r="Q92" s="81"/>
      <c r="R92" s="81"/>
      <c r="S92" s="81"/>
      <c r="T92" s="81"/>
      <c r="U92" s="81"/>
      <c r="V92" s="81"/>
      <c r="W92" s="81"/>
      <c r="X92" s="81"/>
      <c r="Y92" s="81"/>
      <c r="Z92" s="81"/>
      <c r="AA92" s="81"/>
      <c r="AB92" s="81"/>
      <c r="AC92" s="81"/>
    </row>
    <row r="93" spans="1:29" s="1" customFormat="1" ht="15">
      <c r="A93" s="1" t="s">
        <v>326</v>
      </c>
      <c r="B93" s="98"/>
      <c r="C93" t="s">
        <v>404</v>
      </c>
      <c r="D93" t="s">
        <v>404</v>
      </c>
      <c r="E93" t="s">
        <v>404</v>
      </c>
      <c r="F93" t="s">
        <v>404</v>
      </c>
      <c r="G93" t="s">
        <v>473</v>
      </c>
      <c r="H93" s="111">
        <v>591</v>
      </c>
      <c r="I93" s="111">
        <v>378</v>
      </c>
      <c r="J93">
        <v>390</v>
      </c>
      <c r="K93">
        <v>421</v>
      </c>
      <c r="L93">
        <v>394</v>
      </c>
      <c r="M93">
        <v>391</v>
      </c>
      <c r="N93">
        <v>327</v>
      </c>
      <c r="O93">
        <v>343</v>
      </c>
      <c r="P93">
        <v>504</v>
      </c>
      <c r="Q93">
        <v>552</v>
      </c>
      <c r="R93">
        <v>654</v>
      </c>
      <c r="S93">
        <v>747</v>
      </c>
      <c r="T93">
        <v>942</v>
      </c>
      <c r="U93">
        <v>1102</v>
      </c>
      <c r="V93">
        <v>1658</v>
      </c>
      <c r="W93">
        <v>1574</v>
      </c>
      <c r="X93">
        <v>1485</v>
      </c>
      <c r="Y93">
        <v>1635</v>
      </c>
      <c r="Z93">
        <v>1804</v>
      </c>
      <c r="AA93" s="84">
        <v>2355</v>
      </c>
      <c r="AB93">
        <v>2599</v>
      </c>
      <c r="AC93">
        <v>2799</v>
      </c>
    </row>
    <row r="94" spans="1:29" s="1" customFormat="1" ht="12">
      <c r="A94" s="1" t="s">
        <v>452</v>
      </c>
      <c r="B94" s="107">
        <v>45</v>
      </c>
      <c r="C94" t="s">
        <v>404</v>
      </c>
      <c r="D94" t="s">
        <v>404</v>
      </c>
      <c r="E94" t="s">
        <v>404</v>
      </c>
      <c r="F94" t="s">
        <v>404</v>
      </c>
      <c r="G94">
        <v>87.8</v>
      </c>
      <c r="H94">
        <v>49.8</v>
      </c>
      <c r="I94">
        <v>67.3</v>
      </c>
      <c r="J94">
        <v>84.2</v>
      </c>
      <c r="K94">
        <v>79.9</v>
      </c>
      <c r="L94">
        <v>88.5</v>
      </c>
      <c r="M94">
        <v>76.5</v>
      </c>
      <c r="N94">
        <v>77.5</v>
      </c>
      <c r="O94">
        <v>97</v>
      </c>
      <c r="P94">
        <v>83.6</v>
      </c>
      <c r="Q94">
        <v>97</v>
      </c>
      <c r="R94">
        <v>110</v>
      </c>
      <c r="S94">
        <v>118</v>
      </c>
      <c r="T94">
        <v>131</v>
      </c>
      <c r="U94">
        <v>144</v>
      </c>
      <c r="V94">
        <v>157</v>
      </c>
      <c r="W94">
        <v>159</v>
      </c>
      <c r="X94">
        <v>174</v>
      </c>
      <c r="Y94">
        <v>214</v>
      </c>
      <c r="Z94">
        <v>211</v>
      </c>
      <c r="AA94">
        <v>210</v>
      </c>
      <c r="AB94">
        <v>221</v>
      </c>
      <c r="AC94">
        <v>234</v>
      </c>
    </row>
    <row r="95" spans="1:29" s="1" customFormat="1" ht="12">
      <c r="A95" s="1" t="s">
        <v>375</v>
      </c>
      <c r="B95" s="98"/>
      <c r="C95" t="s">
        <v>404</v>
      </c>
      <c r="D95" t="s">
        <v>404</v>
      </c>
      <c r="E95" t="s">
        <v>404</v>
      </c>
      <c r="F95" t="s">
        <v>404</v>
      </c>
      <c r="G95">
        <v>37.3</v>
      </c>
      <c r="H95">
        <v>134</v>
      </c>
      <c r="I95">
        <v>50.5</v>
      </c>
      <c r="J95">
        <v>14.5</v>
      </c>
      <c r="K95">
        <v>15.6</v>
      </c>
      <c r="L95">
        <v>22.4</v>
      </c>
      <c r="M95">
        <v>25.7</v>
      </c>
      <c r="N95">
        <v>21.5</v>
      </c>
      <c r="O95">
        <v>18.5</v>
      </c>
      <c r="P95">
        <v>18.4</v>
      </c>
      <c r="Q95">
        <v>39.2</v>
      </c>
      <c r="R95">
        <v>50.8</v>
      </c>
      <c r="S95">
        <v>59.6</v>
      </c>
      <c r="T95" t="s">
        <v>473</v>
      </c>
      <c r="U95" t="s">
        <v>473</v>
      </c>
      <c r="V95" t="s">
        <v>473</v>
      </c>
      <c r="W95" t="s">
        <v>473</v>
      </c>
      <c r="X95" t="s">
        <v>473</v>
      </c>
      <c r="Y95" t="s">
        <v>473</v>
      </c>
      <c r="Z95" t="s">
        <v>473</v>
      </c>
      <c r="AA95" t="s">
        <v>473</v>
      </c>
      <c r="AB95" t="s">
        <v>473</v>
      </c>
      <c r="AC95" t="s">
        <v>473</v>
      </c>
    </row>
    <row r="96" spans="1:29" s="1" customFormat="1" ht="12">
      <c r="A96" s="1" t="s">
        <v>376</v>
      </c>
      <c r="B96" s="107">
        <v>46</v>
      </c>
      <c r="C96" t="s">
        <v>404</v>
      </c>
      <c r="D96" t="s">
        <v>404</v>
      </c>
      <c r="E96" t="s">
        <v>404</v>
      </c>
      <c r="F96" t="s">
        <v>404</v>
      </c>
      <c r="G96" t="s">
        <v>473</v>
      </c>
      <c r="H96" t="s">
        <v>473</v>
      </c>
      <c r="I96">
        <v>78.5</v>
      </c>
      <c r="J96">
        <v>69.9</v>
      </c>
      <c r="K96">
        <v>67.3</v>
      </c>
      <c r="L96">
        <v>102</v>
      </c>
      <c r="M96">
        <v>86.4</v>
      </c>
      <c r="N96">
        <v>93.4</v>
      </c>
      <c r="O96" t="s">
        <v>473</v>
      </c>
      <c r="P96" t="s">
        <v>473</v>
      </c>
      <c r="Q96" t="s">
        <v>473</v>
      </c>
      <c r="R96" t="s">
        <v>473</v>
      </c>
      <c r="S96" t="s">
        <v>473</v>
      </c>
      <c r="T96" t="s">
        <v>473</v>
      </c>
      <c r="U96" t="s">
        <v>473</v>
      </c>
      <c r="V96" t="s">
        <v>473</v>
      </c>
      <c r="W96" t="s">
        <v>473</v>
      </c>
      <c r="X96" t="s">
        <v>473</v>
      </c>
      <c r="Y96" t="s">
        <v>473</v>
      </c>
      <c r="Z96" t="s">
        <v>473</v>
      </c>
      <c r="AA96" t="s">
        <v>473</v>
      </c>
      <c r="AB96" t="s">
        <v>473</v>
      </c>
      <c r="AC96" t="s">
        <v>473</v>
      </c>
    </row>
    <row r="97" spans="1:29" s="1" customFormat="1" ht="15">
      <c r="A97" s="1" t="s">
        <v>379</v>
      </c>
      <c r="B97" s="107">
        <v>47</v>
      </c>
      <c r="C97" t="s">
        <v>404</v>
      </c>
      <c r="D97" t="s">
        <v>404</v>
      </c>
      <c r="E97" t="s">
        <v>404</v>
      </c>
      <c r="F97" t="s">
        <v>404</v>
      </c>
      <c r="G97" t="s">
        <v>473</v>
      </c>
      <c r="H97" t="s">
        <v>473</v>
      </c>
      <c r="I97" s="111">
        <v>55.3</v>
      </c>
      <c r="J97" s="111">
        <v>46.2</v>
      </c>
      <c r="K97" s="111">
        <v>61.8</v>
      </c>
      <c r="L97" s="111">
        <v>71.8</v>
      </c>
      <c r="M97" t="s">
        <v>473</v>
      </c>
      <c r="N97">
        <v>110</v>
      </c>
      <c r="O97">
        <v>94.4</v>
      </c>
      <c r="P97">
        <v>81.3</v>
      </c>
      <c r="Q97">
        <v>69.2</v>
      </c>
      <c r="R97">
        <v>73.8</v>
      </c>
      <c r="S97" t="s">
        <v>473</v>
      </c>
      <c r="T97" t="s">
        <v>473</v>
      </c>
      <c r="U97" t="s">
        <v>473</v>
      </c>
      <c r="V97" t="s">
        <v>473</v>
      </c>
      <c r="W97" t="s">
        <v>473</v>
      </c>
      <c r="X97" t="s">
        <v>473</v>
      </c>
      <c r="Y97" t="s">
        <v>473</v>
      </c>
      <c r="Z97" t="s">
        <v>473</v>
      </c>
      <c r="AA97" t="s">
        <v>473</v>
      </c>
      <c r="AB97" t="s">
        <v>473</v>
      </c>
      <c r="AC97" t="s">
        <v>473</v>
      </c>
    </row>
    <row r="98" spans="1:29" s="1" customFormat="1" ht="15">
      <c r="A98" s="3" t="s">
        <v>197</v>
      </c>
      <c r="B98" s="98"/>
      <c r="D98"/>
      <c r="E98"/>
      <c r="F98"/>
      <c r="G98"/>
      <c r="H98"/>
      <c r="I98" s="81"/>
      <c r="J98" s="81"/>
      <c r="K98" s="81"/>
      <c r="L98" s="81"/>
      <c r="M98" s="81"/>
      <c r="N98" s="81"/>
      <c r="O98" s="81"/>
      <c r="P98" s="81"/>
      <c r="Q98" s="81"/>
      <c r="R98" s="81"/>
      <c r="S98" s="81"/>
      <c r="T98" s="81"/>
      <c r="U98" s="81"/>
      <c r="V98" s="81"/>
      <c r="W98" s="81"/>
      <c r="X98" s="81"/>
      <c r="Y98" s="81"/>
      <c r="Z98" s="81"/>
      <c r="AA98" s="81"/>
      <c r="AB98" s="81"/>
      <c r="AC98" s="81"/>
    </row>
    <row r="99" spans="1:29" s="1" customFormat="1" ht="12">
      <c r="A99" s="1" t="s">
        <v>380</v>
      </c>
      <c r="B99" s="107">
        <v>48</v>
      </c>
      <c r="C99">
        <v>386</v>
      </c>
      <c r="D99">
        <v>385</v>
      </c>
      <c r="E99">
        <v>435</v>
      </c>
      <c r="F99">
        <v>434</v>
      </c>
      <c r="G99">
        <v>414</v>
      </c>
      <c r="H99">
        <v>366</v>
      </c>
      <c r="I99">
        <v>378</v>
      </c>
      <c r="J99">
        <v>361</v>
      </c>
      <c r="K99">
        <v>405</v>
      </c>
      <c r="L99">
        <v>471</v>
      </c>
      <c r="M99">
        <v>425</v>
      </c>
      <c r="N99">
        <v>380</v>
      </c>
      <c r="O99">
        <v>359</v>
      </c>
      <c r="P99">
        <v>331</v>
      </c>
      <c r="Q99">
        <v>352</v>
      </c>
      <c r="R99">
        <v>367</v>
      </c>
      <c r="S99">
        <v>290</v>
      </c>
      <c r="T99">
        <v>351</v>
      </c>
      <c r="U99">
        <v>395</v>
      </c>
      <c r="V99">
        <v>409</v>
      </c>
      <c r="W99">
        <v>422</v>
      </c>
      <c r="X99">
        <v>414</v>
      </c>
      <c r="Y99">
        <v>432</v>
      </c>
      <c r="Z99">
        <v>415</v>
      </c>
      <c r="AA99">
        <v>407</v>
      </c>
      <c r="AB99">
        <v>402</v>
      </c>
      <c r="AC99">
        <v>412</v>
      </c>
    </row>
    <row r="100" spans="1:29" s="1" customFormat="1" ht="15">
      <c r="A100" s="1" t="s">
        <v>381</v>
      </c>
      <c r="B100" s="98"/>
      <c r="C100" s="110">
        <v>71.5</v>
      </c>
      <c r="D100" s="110">
        <v>83.7</v>
      </c>
      <c r="E100" s="110">
        <v>89.5</v>
      </c>
      <c r="F100" s="110">
        <v>77.1</v>
      </c>
      <c r="G100" s="110">
        <v>112</v>
      </c>
      <c r="H100" s="110">
        <v>79.3</v>
      </c>
      <c r="I100" s="110">
        <v>163</v>
      </c>
      <c r="J100">
        <v>182</v>
      </c>
      <c r="K100">
        <v>168</v>
      </c>
      <c r="L100">
        <v>159</v>
      </c>
      <c r="M100">
        <v>142</v>
      </c>
      <c r="N100">
        <v>147</v>
      </c>
      <c r="O100">
        <v>136</v>
      </c>
      <c r="P100">
        <v>123</v>
      </c>
      <c r="Q100">
        <v>114</v>
      </c>
      <c r="R100">
        <v>114</v>
      </c>
      <c r="S100">
        <v>111</v>
      </c>
      <c r="T100">
        <v>114</v>
      </c>
      <c r="U100">
        <v>140</v>
      </c>
      <c r="V100">
        <v>128</v>
      </c>
      <c r="W100">
        <v>135</v>
      </c>
      <c r="X100">
        <v>264</v>
      </c>
      <c r="Y100">
        <v>194</v>
      </c>
      <c r="Z100">
        <v>204</v>
      </c>
      <c r="AA100">
        <v>210</v>
      </c>
      <c r="AB100">
        <v>228</v>
      </c>
      <c r="AC100">
        <v>243</v>
      </c>
    </row>
    <row r="101" spans="1:29" s="1" customFormat="1" ht="15">
      <c r="A101" s="1" t="s">
        <v>351</v>
      </c>
      <c r="B101" s="107">
        <v>49</v>
      </c>
      <c r="C101" t="s">
        <v>473</v>
      </c>
      <c r="D101" s="110">
        <v>18336</v>
      </c>
      <c r="E101" s="110">
        <v>19820</v>
      </c>
      <c r="F101" s="110">
        <v>20833</v>
      </c>
      <c r="G101" s="110">
        <v>25317</v>
      </c>
      <c r="H101" s="110">
        <v>23454</v>
      </c>
      <c r="I101" s="110">
        <v>22432</v>
      </c>
      <c r="J101" s="110">
        <v>23059</v>
      </c>
      <c r="K101" s="110">
        <v>25424</v>
      </c>
      <c r="L101" s="110">
        <v>26335</v>
      </c>
      <c r="M101" s="110">
        <v>29901</v>
      </c>
      <c r="N101" s="110">
        <v>34454</v>
      </c>
      <c r="O101" s="110">
        <v>37040</v>
      </c>
      <c r="P101" s="110">
        <v>45422</v>
      </c>
      <c r="Q101" s="110">
        <v>52832</v>
      </c>
      <c r="R101" s="110">
        <v>57390</v>
      </c>
      <c r="S101" s="84">
        <v>63560</v>
      </c>
      <c r="T101" s="84">
        <v>71496</v>
      </c>
      <c r="U101" s="84">
        <v>83928</v>
      </c>
      <c r="V101" s="84">
        <v>96782</v>
      </c>
      <c r="W101" s="84">
        <v>106640</v>
      </c>
      <c r="X101" s="84">
        <v>128734</v>
      </c>
      <c r="Y101" s="84">
        <v>136239</v>
      </c>
      <c r="Z101" s="84">
        <v>147268</v>
      </c>
      <c r="AA101" s="84">
        <v>159620</v>
      </c>
      <c r="AB101" s="84">
        <v>171381</v>
      </c>
      <c r="AC101" s="84">
        <v>188460</v>
      </c>
    </row>
    <row r="102" spans="1:29" s="1" customFormat="1" ht="15">
      <c r="A102" s="1" t="s">
        <v>347</v>
      </c>
      <c r="B102" s="107">
        <v>50</v>
      </c>
      <c r="C102" s="110">
        <v>1535</v>
      </c>
      <c r="D102" s="110">
        <v>1574</v>
      </c>
      <c r="E102" s="110">
        <v>1739</v>
      </c>
      <c r="F102" s="110">
        <v>1769</v>
      </c>
      <c r="G102" s="110">
        <v>1905</v>
      </c>
      <c r="H102" s="110">
        <v>1829</v>
      </c>
      <c r="I102" s="110">
        <v>2021</v>
      </c>
      <c r="J102" s="110">
        <v>2127</v>
      </c>
      <c r="K102" s="110">
        <v>2312</v>
      </c>
      <c r="L102" s="110">
        <v>2503</v>
      </c>
      <c r="M102" s="110">
        <v>2095</v>
      </c>
      <c r="N102" s="110">
        <v>1808</v>
      </c>
      <c r="O102" s="110" t="s">
        <v>473</v>
      </c>
      <c r="P102" s="110">
        <v>1925</v>
      </c>
      <c r="Q102" s="110">
        <v>3130</v>
      </c>
      <c r="R102" s="110">
        <v>4079</v>
      </c>
      <c r="S102" s="84">
        <v>4194</v>
      </c>
      <c r="T102">
        <v>3643</v>
      </c>
      <c r="U102">
        <v>3699</v>
      </c>
      <c r="V102">
        <v>4448</v>
      </c>
      <c r="W102">
        <v>4150</v>
      </c>
      <c r="X102">
        <v>4336</v>
      </c>
      <c r="Y102">
        <v>5092</v>
      </c>
      <c r="Z102">
        <v>5838</v>
      </c>
      <c r="AA102">
        <v>7975</v>
      </c>
      <c r="AB102">
        <v>8356</v>
      </c>
      <c r="AC102">
        <v>7840</v>
      </c>
    </row>
    <row r="103" spans="1:29" s="1" customFormat="1" ht="12">
      <c r="A103" s="1" t="s">
        <v>349</v>
      </c>
      <c r="B103" s="107" t="s">
        <v>43</v>
      </c>
      <c r="C103">
        <v>45697</v>
      </c>
      <c r="D103">
        <v>46592</v>
      </c>
      <c r="E103">
        <v>47802</v>
      </c>
      <c r="F103">
        <v>49399</v>
      </c>
      <c r="G103">
        <v>52486</v>
      </c>
      <c r="H103">
        <v>54607</v>
      </c>
      <c r="I103">
        <v>56181</v>
      </c>
      <c r="J103">
        <v>56827</v>
      </c>
      <c r="K103">
        <v>57124</v>
      </c>
      <c r="L103">
        <v>56988</v>
      </c>
      <c r="M103">
        <v>57725</v>
      </c>
      <c r="N103">
        <v>59430</v>
      </c>
      <c r="O103">
        <v>60288</v>
      </c>
      <c r="P103">
        <v>60250</v>
      </c>
      <c r="Q103">
        <v>60701</v>
      </c>
      <c r="R103">
        <v>61460</v>
      </c>
      <c r="S103">
        <v>61201</v>
      </c>
      <c r="T103">
        <v>61288</v>
      </c>
      <c r="U103">
        <v>60892</v>
      </c>
      <c r="V103">
        <v>60574</v>
      </c>
      <c r="W103">
        <v>59140</v>
      </c>
      <c r="X103">
        <v>59735</v>
      </c>
      <c r="Y103">
        <v>59003</v>
      </c>
      <c r="Z103">
        <v>60452</v>
      </c>
      <c r="AA103">
        <v>59571</v>
      </c>
      <c r="AB103">
        <v>59431</v>
      </c>
      <c r="AC103">
        <v>48604</v>
      </c>
    </row>
    <row r="104" spans="1:29" s="1" customFormat="1" ht="12">
      <c r="A104" s="1" t="s">
        <v>201</v>
      </c>
      <c r="B104" s="107">
        <v>52</v>
      </c>
      <c r="C104" t="s">
        <v>473</v>
      </c>
      <c r="D104" t="s">
        <v>473</v>
      </c>
      <c r="E104" t="s">
        <v>473</v>
      </c>
      <c r="F104" t="s">
        <v>473</v>
      </c>
      <c r="G104" t="s">
        <v>473</v>
      </c>
      <c r="H104" t="s">
        <v>473</v>
      </c>
      <c r="I104" t="s">
        <v>473</v>
      </c>
      <c r="J104" t="s">
        <v>473</v>
      </c>
      <c r="K104" t="s">
        <v>473</v>
      </c>
      <c r="L104" t="s">
        <v>473</v>
      </c>
      <c r="M104" t="s">
        <v>473</v>
      </c>
      <c r="N104" t="s">
        <v>473</v>
      </c>
      <c r="O104" t="s">
        <v>473</v>
      </c>
      <c r="P104" t="s">
        <v>473</v>
      </c>
      <c r="Q104" t="s">
        <v>473</v>
      </c>
      <c r="R104" t="s">
        <v>473</v>
      </c>
      <c r="S104" t="s">
        <v>473</v>
      </c>
      <c r="T104" t="s">
        <v>473</v>
      </c>
      <c r="U104" t="s">
        <v>473</v>
      </c>
      <c r="V104" t="s">
        <v>473</v>
      </c>
      <c r="W104" t="s">
        <v>473</v>
      </c>
      <c r="X104" t="s">
        <v>473</v>
      </c>
      <c r="Y104" t="s">
        <v>473</v>
      </c>
      <c r="Z104" t="s">
        <v>473</v>
      </c>
      <c r="AA104" t="s">
        <v>473</v>
      </c>
      <c r="AB104" t="s">
        <v>473</v>
      </c>
      <c r="AC104" t="s">
        <v>473</v>
      </c>
    </row>
    <row r="105" spans="1:29" s="1" customFormat="1" ht="15">
      <c r="A105" s="1" t="s">
        <v>195</v>
      </c>
      <c r="B105" s="107">
        <v>53</v>
      </c>
      <c r="C105" s="110">
        <v>14387</v>
      </c>
      <c r="D105" s="110">
        <v>14826</v>
      </c>
      <c r="E105" s="110">
        <v>15059</v>
      </c>
      <c r="F105" s="110">
        <v>15535</v>
      </c>
      <c r="G105" s="110">
        <v>16439</v>
      </c>
      <c r="H105" s="110">
        <v>17194</v>
      </c>
      <c r="I105" s="110">
        <v>17698</v>
      </c>
      <c r="J105" s="110">
        <v>18617</v>
      </c>
      <c r="K105" s="110">
        <v>19620</v>
      </c>
      <c r="L105" s="110">
        <v>20095</v>
      </c>
      <c r="M105" s="110">
        <v>19399</v>
      </c>
      <c r="N105" s="110">
        <v>18872</v>
      </c>
      <c r="O105" s="110">
        <v>20031</v>
      </c>
      <c r="P105" s="110">
        <v>20609</v>
      </c>
      <c r="Q105" s="110">
        <v>21177</v>
      </c>
      <c r="R105" s="110">
        <v>21898</v>
      </c>
      <c r="S105" s="84">
        <v>22859</v>
      </c>
      <c r="T105">
        <v>24722</v>
      </c>
      <c r="U105">
        <v>25613</v>
      </c>
      <c r="V105">
        <v>26773</v>
      </c>
      <c r="W105">
        <v>28525</v>
      </c>
      <c r="X105">
        <v>30110</v>
      </c>
      <c r="Y105">
        <v>29912</v>
      </c>
      <c r="Z105">
        <v>30884</v>
      </c>
      <c r="AA105">
        <v>31484</v>
      </c>
      <c r="AB105">
        <v>32352</v>
      </c>
      <c r="AC105">
        <v>33937</v>
      </c>
    </row>
    <row r="106" spans="1:29" s="1" customFormat="1" ht="15">
      <c r="A106" s="1" t="s">
        <v>141</v>
      </c>
      <c r="B106" s="98"/>
      <c r="C106" t="s">
        <v>473</v>
      </c>
      <c r="D106" t="s">
        <v>473</v>
      </c>
      <c r="E106" t="s">
        <v>473</v>
      </c>
      <c r="F106" t="s">
        <v>473</v>
      </c>
      <c r="G106" s="111">
        <v>215</v>
      </c>
      <c r="H106" s="111">
        <v>211</v>
      </c>
      <c r="I106" s="111">
        <v>214</v>
      </c>
      <c r="J106" s="111">
        <v>192</v>
      </c>
      <c r="K106" s="111">
        <v>137</v>
      </c>
      <c r="L106" s="111">
        <v>115</v>
      </c>
      <c r="M106" s="111">
        <v>87.5</v>
      </c>
      <c r="N106" s="111">
        <v>38.3</v>
      </c>
      <c r="O106" s="111">
        <v>29.8</v>
      </c>
      <c r="P106" s="111">
        <v>28.9</v>
      </c>
      <c r="Q106" s="111">
        <v>26.8</v>
      </c>
      <c r="R106" s="111">
        <v>23.2</v>
      </c>
      <c r="S106" s="87">
        <v>22.1</v>
      </c>
      <c r="T106" s="87">
        <v>21.3</v>
      </c>
      <c r="U106" s="87">
        <v>21.6</v>
      </c>
      <c r="V106" s="87">
        <v>21.4</v>
      </c>
      <c r="W106" s="87">
        <v>21.3</v>
      </c>
      <c r="X106" s="87">
        <v>16.9</v>
      </c>
      <c r="Y106" s="87">
        <v>18</v>
      </c>
      <c r="Z106" s="87">
        <v>18.7</v>
      </c>
      <c r="AA106" s="87">
        <v>19.1</v>
      </c>
      <c r="AB106" t="s">
        <v>473</v>
      </c>
      <c r="AC106" t="s">
        <v>473</v>
      </c>
    </row>
    <row r="107" spans="1:29" s="1" customFormat="1" ht="12">
      <c r="A107" s="1" t="s">
        <v>255</v>
      </c>
      <c r="B107" s="98"/>
      <c r="C107">
        <v>1405</v>
      </c>
      <c r="D107">
        <v>1683</v>
      </c>
      <c r="E107">
        <v>1808</v>
      </c>
      <c r="F107">
        <v>2461</v>
      </c>
      <c r="G107">
        <v>2445</v>
      </c>
      <c r="H107">
        <v>2598</v>
      </c>
      <c r="I107">
        <v>2815</v>
      </c>
      <c r="J107">
        <v>2993</v>
      </c>
      <c r="K107">
        <v>2878</v>
      </c>
      <c r="L107">
        <v>2705</v>
      </c>
      <c r="M107">
        <v>1988</v>
      </c>
      <c r="N107">
        <v>2690</v>
      </c>
      <c r="O107">
        <v>2442</v>
      </c>
      <c r="P107">
        <v>3038</v>
      </c>
      <c r="Q107">
        <v>3452</v>
      </c>
      <c r="R107">
        <v>4402</v>
      </c>
      <c r="S107">
        <v>4248</v>
      </c>
      <c r="T107">
        <v>4544</v>
      </c>
      <c r="U107">
        <v>4447</v>
      </c>
      <c r="V107">
        <v>4965</v>
      </c>
      <c r="W107">
        <v>5078</v>
      </c>
      <c r="X107">
        <v>4793</v>
      </c>
      <c r="Y107">
        <v>4187</v>
      </c>
      <c r="Z107">
        <v>4807</v>
      </c>
      <c r="AA107">
        <v>4664</v>
      </c>
      <c r="AB107">
        <v>4809</v>
      </c>
      <c r="AC107">
        <v>4842</v>
      </c>
    </row>
    <row r="108" spans="1:29" s="1" customFormat="1" ht="12">
      <c r="A108" s="1" t="s">
        <v>264</v>
      </c>
      <c r="B108" s="98"/>
      <c r="C108" t="s">
        <v>9</v>
      </c>
      <c r="D108" t="s">
        <v>9</v>
      </c>
      <c r="E108">
        <v>143</v>
      </c>
      <c r="F108">
        <v>97.5</v>
      </c>
      <c r="G108">
        <v>43</v>
      </c>
      <c r="H108">
        <v>40.9</v>
      </c>
      <c r="I108">
        <v>35.6</v>
      </c>
      <c r="J108">
        <v>50.2</v>
      </c>
      <c r="K108">
        <v>42.4</v>
      </c>
      <c r="L108">
        <v>38.7</v>
      </c>
      <c r="M108">
        <v>40.1</v>
      </c>
      <c r="N108">
        <v>41</v>
      </c>
      <c r="O108">
        <v>52.2</v>
      </c>
      <c r="P108">
        <v>47.7</v>
      </c>
      <c r="Q108">
        <v>52.3</v>
      </c>
      <c r="R108">
        <v>49.4</v>
      </c>
      <c r="S108">
        <v>53.8</v>
      </c>
      <c r="T108">
        <v>52.1</v>
      </c>
      <c r="U108">
        <v>63.9</v>
      </c>
      <c r="V108">
        <v>83.8</v>
      </c>
      <c r="W108">
        <v>78.8</v>
      </c>
      <c r="X108">
        <v>51.6</v>
      </c>
      <c r="Y108">
        <v>64.4</v>
      </c>
      <c r="Z108">
        <v>87.2</v>
      </c>
      <c r="AA108">
        <v>107</v>
      </c>
      <c r="AB108" t="s">
        <v>473</v>
      </c>
      <c r="AC108" t="s">
        <v>473</v>
      </c>
    </row>
    <row r="109" spans="1:29" s="1" customFormat="1" ht="12">
      <c r="A109" s="1" t="s">
        <v>266</v>
      </c>
      <c r="B109" s="107">
        <v>54</v>
      </c>
      <c r="C109" t="s">
        <v>473</v>
      </c>
      <c r="D109" t="s">
        <v>473</v>
      </c>
      <c r="E109" t="s">
        <v>473</v>
      </c>
      <c r="F109" t="s">
        <v>473</v>
      </c>
      <c r="G109" t="s">
        <v>473</v>
      </c>
      <c r="H109" t="s">
        <v>473</v>
      </c>
      <c r="I109" t="s">
        <v>473</v>
      </c>
      <c r="J109" t="s">
        <v>473</v>
      </c>
      <c r="K109" t="s">
        <v>473</v>
      </c>
      <c r="L109" t="s">
        <v>473</v>
      </c>
      <c r="M109" t="s">
        <v>473</v>
      </c>
      <c r="N109" t="s">
        <v>473</v>
      </c>
      <c r="O109" t="s">
        <v>473</v>
      </c>
      <c r="P109" t="s">
        <v>473</v>
      </c>
      <c r="Q109" t="s">
        <v>473</v>
      </c>
      <c r="R109" t="s">
        <v>473</v>
      </c>
      <c r="S109" t="s">
        <v>473</v>
      </c>
      <c r="T109" t="s">
        <v>473</v>
      </c>
      <c r="U109" t="s">
        <v>473</v>
      </c>
      <c r="V109" t="s">
        <v>473</v>
      </c>
      <c r="W109" t="s">
        <v>473</v>
      </c>
      <c r="X109" t="s">
        <v>473</v>
      </c>
      <c r="Y109" t="s">
        <v>473</v>
      </c>
      <c r="Z109" t="s">
        <v>473</v>
      </c>
      <c r="AA109" t="s">
        <v>473</v>
      </c>
      <c r="AB109" t="s">
        <v>473</v>
      </c>
      <c r="AC109">
        <v>2211</v>
      </c>
    </row>
    <row r="110" spans="1:29" s="1" customFormat="1" ht="15">
      <c r="A110" s="1" t="s">
        <v>190</v>
      </c>
      <c r="B110" s="107">
        <v>55</v>
      </c>
      <c r="C110" s="110">
        <v>2019</v>
      </c>
      <c r="D110" s="110">
        <v>1929</v>
      </c>
      <c r="E110" s="110">
        <v>1907</v>
      </c>
      <c r="F110" s="110">
        <v>1746</v>
      </c>
      <c r="G110" s="110">
        <v>1764</v>
      </c>
      <c r="H110" s="110">
        <v>1907</v>
      </c>
      <c r="I110" s="110">
        <v>2035</v>
      </c>
      <c r="J110" s="110">
        <v>2267</v>
      </c>
      <c r="K110" s="110">
        <v>2376</v>
      </c>
      <c r="L110" s="110">
        <v>2122</v>
      </c>
      <c r="M110" s="110">
        <v>2095</v>
      </c>
      <c r="N110" s="110">
        <v>2068</v>
      </c>
      <c r="O110" s="110">
        <v>2186</v>
      </c>
      <c r="P110" s="84">
        <v>2062</v>
      </c>
      <c r="Q110" s="84">
        <v>2171</v>
      </c>
      <c r="R110">
        <v>2419</v>
      </c>
      <c r="S110" s="84">
        <v>2279</v>
      </c>
      <c r="T110">
        <v>2322</v>
      </c>
      <c r="U110">
        <v>2401</v>
      </c>
      <c r="V110">
        <v>2630</v>
      </c>
      <c r="W110">
        <v>2630</v>
      </c>
      <c r="X110">
        <v>2532</v>
      </c>
      <c r="Y110">
        <v>2657</v>
      </c>
      <c r="Z110">
        <v>2701</v>
      </c>
      <c r="AA110">
        <v>2739</v>
      </c>
      <c r="AB110" s="84">
        <v>3208</v>
      </c>
      <c r="AC110" s="84">
        <v>3472</v>
      </c>
    </row>
    <row r="111" spans="1:29" s="1" customFormat="1" ht="12">
      <c r="A111" s="1" t="s">
        <v>110</v>
      </c>
      <c r="B111" s="98"/>
      <c r="C111">
        <v>2992</v>
      </c>
      <c r="D111">
        <v>3313</v>
      </c>
      <c r="E111">
        <v>3802</v>
      </c>
      <c r="F111">
        <v>3934</v>
      </c>
      <c r="G111">
        <v>4182</v>
      </c>
      <c r="H111">
        <v>4315</v>
      </c>
      <c r="I111">
        <v>4459</v>
      </c>
      <c r="J111">
        <v>5341</v>
      </c>
      <c r="K111">
        <v>5851</v>
      </c>
      <c r="L111">
        <v>6567</v>
      </c>
      <c r="M111">
        <v>7436</v>
      </c>
      <c r="N111">
        <v>7575</v>
      </c>
      <c r="O111">
        <v>7327</v>
      </c>
      <c r="P111">
        <v>7502</v>
      </c>
      <c r="Q111">
        <v>7909</v>
      </c>
      <c r="R111">
        <v>7987</v>
      </c>
      <c r="S111">
        <v>8138</v>
      </c>
      <c r="T111">
        <v>8645</v>
      </c>
      <c r="U111">
        <v>8718</v>
      </c>
      <c r="V111">
        <v>9055</v>
      </c>
      <c r="W111">
        <v>9126</v>
      </c>
      <c r="X111">
        <v>9430</v>
      </c>
      <c r="Y111">
        <v>9250</v>
      </c>
      <c r="Z111">
        <v>8921</v>
      </c>
      <c r="AA111">
        <v>8890</v>
      </c>
      <c r="AB111">
        <v>9077</v>
      </c>
      <c r="AC111">
        <v>9759</v>
      </c>
    </row>
    <row r="112" spans="1:29" s="1" customFormat="1" ht="15">
      <c r="A112" s="1" t="s">
        <v>111</v>
      </c>
      <c r="B112" s="98"/>
      <c r="C112" s="110">
        <v>9858</v>
      </c>
      <c r="D112" s="110">
        <v>10811</v>
      </c>
      <c r="E112" s="110">
        <v>11407</v>
      </c>
      <c r="F112" s="110">
        <v>11738</v>
      </c>
      <c r="G112" s="110">
        <v>11866</v>
      </c>
      <c r="H112" s="110">
        <v>13452</v>
      </c>
      <c r="I112">
        <v>13298</v>
      </c>
      <c r="J112">
        <v>12314</v>
      </c>
      <c r="K112">
        <v>12705</v>
      </c>
      <c r="L112">
        <v>12651</v>
      </c>
      <c r="M112">
        <v>11834</v>
      </c>
      <c r="N112">
        <v>11813</v>
      </c>
      <c r="O112">
        <v>10385</v>
      </c>
      <c r="P112">
        <v>10196</v>
      </c>
      <c r="Q112">
        <v>9861</v>
      </c>
      <c r="R112">
        <v>9766</v>
      </c>
      <c r="S112">
        <v>9783</v>
      </c>
      <c r="T112">
        <v>9413</v>
      </c>
      <c r="U112">
        <v>9031</v>
      </c>
      <c r="V112">
        <v>9556</v>
      </c>
      <c r="W112">
        <v>9730</v>
      </c>
      <c r="X112">
        <v>10478</v>
      </c>
      <c r="Y112">
        <v>9904</v>
      </c>
      <c r="Z112">
        <v>9998</v>
      </c>
      <c r="AA112">
        <v>10566</v>
      </c>
      <c r="AB112">
        <v>10288</v>
      </c>
      <c r="AC112">
        <v>10530</v>
      </c>
    </row>
    <row r="113" spans="1:29" s="1" customFormat="1" ht="15">
      <c r="A113" s="1" t="s">
        <v>283</v>
      </c>
      <c r="B113" s="98"/>
      <c r="C113" s="110">
        <v>3419</v>
      </c>
      <c r="D113" s="110">
        <v>3517</v>
      </c>
      <c r="E113" s="110">
        <v>3983</v>
      </c>
      <c r="F113" s="110">
        <v>4075</v>
      </c>
      <c r="G113" s="110">
        <v>4672</v>
      </c>
      <c r="H113" s="110">
        <v>4616</v>
      </c>
      <c r="I113" s="110">
        <v>5007</v>
      </c>
      <c r="J113" s="110">
        <v>5195</v>
      </c>
      <c r="K113" s="110">
        <v>5197</v>
      </c>
      <c r="L113" s="110">
        <v>4820</v>
      </c>
      <c r="M113" s="110">
        <v>3916</v>
      </c>
      <c r="N113" s="110">
        <v>3391</v>
      </c>
      <c r="O113" s="110">
        <v>3180</v>
      </c>
      <c r="P113">
        <v>3312</v>
      </c>
      <c r="Q113">
        <v>3321</v>
      </c>
      <c r="R113">
        <v>3377</v>
      </c>
      <c r="S113">
        <v>3047</v>
      </c>
      <c r="T113">
        <v>3070</v>
      </c>
      <c r="U113">
        <v>3199</v>
      </c>
      <c r="V113">
        <v>4216</v>
      </c>
      <c r="W113">
        <v>4962</v>
      </c>
      <c r="X113">
        <v>5917</v>
      </c>
      <c r="Y113">
        <v>5227</v>
      </c>
      <c r="Z113">
        <v>5520</v>
      </c>
      <c r="AA113">
        <v>5331</v>
      </c>
      <c r="AB113">
        <v>5622</v>
      </c>
      <c r="AC113">
        <v>5874</v>
      </c>
    </row>
    <row r="114" spans="1:29" s="1" customFormat="1" ht="12">
      <c r="A114" s="1" t="s">
        <v>362</v>
      </c>
      <c r="B114" s="107">
        <v>56</v>
      </c>
      <c r="C114" t="s">
        <v>404</v>
      </c>
      <c r="D114" t="s">
        <v>404</v>
      </c>
      <c r="E114" t="s">
        <v>404</v>
      </c>
      <c r="F114" t="s">
        <v>404</v>
      </c>
      <c r="G114" t="s">
        <v>404</v>
      </c>
      <c r="H114" t="s">
        <v>404</v>
      </c>
      <c r="I114" t="s">
        <v>404</v>
      </c>
      <c r="J114" t="s">
        <v>404</v>
      </c>
      <c r="K114" t="s">
        <v>404</v>
      </c>
      <c r="L114" t="s">
        <v>404</v>
      </c>
      <c r="M114" t="s">
        <v>404</v>
      </c>
      <c r="N114" t="s">
        <v>404</v>
      </c>
      <c r="O114" t="s">
        <v>404</v>
      </c>
      <c r="P114" t="s">
        <v>404</v>
      </c>
      <c r="Q114" t="s">
        <v>473</v>
      </c>
      <c r="R114" t="s">
        <v>473</v>
      </c>
      <c r="S114" t="s">
        <v>473</v>
      </c>
      <c r="T114">
        <v>12.6</v>
      </c>
      <c r="U114">
        <v>25.1</v>
      </c>
      <c r="V114" s="84">
        <v>31.6</v>
      </c>
      <c r="W114">
        <v>28.9</v>
      </c>
      <c r="X114">
        <v>44.2</v>
      </c>
      <c r="Y114">
        <v>30</v>
      </c>
      <c r="Z114">
        <v>20.5</v>
      </c>
      <c r="AA114">
        <v>26.7</v>
      </c>
      <c r="AB114">
        <v>23.6</v>
      </c>
      <c r="AC114">
        <v>29.2</v>
      </c>
    </row>
    <row r="115" spans="1:29" s="1" customFormat="1" ht="12">
      <c r="A115" s="1" t="s">
        <v>284</v>
      </c>
      <c r="B115" s="107">
        <v>57</v>
      </c>
      <c r="C115">
        <v>905</v>
      </c>
      <c r="D115">
        <v>1733</v>
      </c>
      <c r="E115">
        <v>1682</v>
      </c>
      <c r="F115">
        <v>1181</v>
      </c>
      <c r="G115">
        <v>745</v>
      </c>
      <c r="H115">
        <v>584</v>
      </c>
      <c r="I115">
        <v>796</v>
      </c>
      <c r="J115" t="s">
        <v>473</v>
      </c>
      <c r="K115" t="s">
        <v>473</v>
      </c>
      <c r="L115" t="s">
        <v>473</v>
      </c>
      <c r="M115" t="s">
        <v>473</v>
      </c>
      <c r="N115" t="s">
        <v>473</v>
      </c>
      <c r="O115" t="s">
        <v>473</v>
      </c>
      <c r="P115" t="s">
        <v>473</v>
      </c>
      <c r="Q115" t="s">
        <v>473</v>
      </c>
      <c r="R115">
        <v>1471</v>
      </c>
      <c r="S115">
        <v>1507</v>
      </c>
      <c r="T115">
        <v>1572</v>
      </c>
      <c r="U115">
        <v>1850</v>
      </c>
      <c r="V115">
        <v>2386</v>
      </c>
      <c r="W115">
        <v>2350</v>
      </c>
      <c r="X115">
        <v>2581</v>
      </c>
      <c r="Y115">
        <v>2878</v>
      </c>
      <c r="Z115">
        <v>2686</v>
      </c>
      <c r="AA115" s="87">
        <v>3128</v>
      </c>
      <c r="AB115" s="87">
        <v>3205</v>
      </c>
      <c r="AC115" s="87">
        <v>3387</v>
      </c>
    </row>
    <row r="116" spans="1:29" s="1" customFormat="1" ht="15">
      <c r="A116" s="3" t="s">
        <v>242</v>
      </c>
      <c r="B116" s="98"/>
      <c r="D116"/>
      <c r="E116"/>
      <c r="F116"/>
      <c r="G116"/>
      <c r="H116"/>
      <c r="I116" s="81"/>
      <c r="J116" s="81"/>
      <c r="K116" s="81"/>
      <c r="L116" s="81"/>
      <c r="M116" s="81"/>
      <c r="N116" s="81"/>
      <c r="O116" s="81"/>
      <c r="P116" s="81"/>
      <c r="Q116" s="81"/>
      <c r="R116" s="81"/>
      <c r="S116" s="81"/>
      <c r="T116" s="81"/>
      <c r="U116" s="81"/>
      <c r="V116" s="81"/>
      <c r="W116" s="81"/>
      <c r="X116" s="81"/>
      <c r="Y116" s="81"/>
      <c r="Z116" s="81"/>
      <c r="AA116" s="81"/>
      <c r="AB116" s="81"/>
      <c r="AC116" s="81"/>
    </row>
    <row r="117" spans="1:29" s="1" customFormat="1" ht="12">
      <c r="A117" s="1" t="s">
        <v>210</v>
      </c>
      <c r="B117" s="107">
        <v>58</v>
      </c>
      <c r="C117" t="s">
        <v>473</v>
      </c>
      <c r="D117" t="s">
        <v>473</v>
      </c>
      <c r="E117" t="s">
        <v>473</v>
      </c>
      <c r="F117" t="s">
        <v>473</v>
      </c>
      <c r="G117" t="s">
        <v>473</v>
      </c>
      <c r="H117" t="s">
        <v>473</v>
      </c>
      <c r="I117" t="s">
        <v>473</v>
      </c>
      <c r="J117" t="s">
        <v>473</v>
      </c>
      <c r="K117" t="s">
        <v>473</v>
      </c>
      <c r="L117" t="s">
        <v>473</v>
      </c>
      <c r="M117" t="s">
        <v>473</v>
      </c>
      <c r="N117" t="s">
        <v>473</v>
      </c>
      <c r="O117" t="s">
        <v>473</v>
      </c>
      <c r="P117" t="s">
        <v>473</v>
      </c>
      <c r="Q117" t="s">
        <v>473</v>
      </c>
      <c r="R117" s="84">
        <v>198</v>
      </c>
      <c r="S117" s="84">
        <v>203</v>
      </c>
      <c r="T117">
        <v>183</v>
      </c>
      <c r="U117">
        <v>192</v>
      </c>
      <c r="V117">
        <v>303</v>
      </c>
      <c r="W117">
        <v>250</v>
      </c>
      <c r="X117">
        <v>299</v>
      </c>
      <c r="Y117">
        <v>631</v>
      </c>
      <c r="Z117">
        <v>877</v>
      </c>
      <c r="AA117">
        <v>752</v>
      </c>
      <c r="AB117">
        <v>1333</v>
      </c>
      <c r="AC117">
        <v>1293</v>
      </c>
    </row>
    <row r="118" spans="1:29" s="1" customFormat="1" ht="12">
      <c r="A118" s="1" t="s">
        <v>215</v>
      </c>
      <c r="B118" s="98"/>
      <c r="C118">
        <v>474</v>
      </c>
      <c r="D118">
        <v>519</v>
      </c>
      <c r="E118">
        <v>516</v>
      </c>
      <c r="F118">
        <v>525</v>
      </c>
      <c r="G118">
        <v>605</v>
      </c>
      <c r="H118">
        <v>657</v>
      </c>
      <c r="I118">
        <v>736</v>
      </c>
      <c r="J118">
        <v>758</v>
      </c>
      <c r="K118">
        <v>791</v>
      </c>
      <c r="L118">
        <v>843</v>
      </c>
      <c r="M118">
        <v>856</v>
      </c>
      <c r="N118">
        <v>886</v>
      </c>
      <c r="O118">
        <v>924</v>
      </c>
      <c r="P118">
        <v>924</v>
      </c>
      <c r="Q118">
        <v>896</v>
      </c>
      <c r="R118">
        <v>899</v>
      </c>
      <c r="S118">
        <v>916</v>
      </c>
      <c r="T118">
        <v>928</v>
      </c>
      <c r="U118">
        <v>999</v>
      </c>
      <c r="V118">
        <v>1052</v>
      </c>
      <c r="W118">
        <v>1039</v>
      </c>
      <c r="X118">
        <v>1212</v>
      </c>
      <c r="Y118">
        <v>1469</v>
      </c>
      <c r="Z118">
        <v>1578</v>
      </c>
      <c r="AA118">
        <v>1625</v>
      </c>
      <c r="AB118">
        <v>1636</v>
      </c>
      <c r="AC118">
        <v>1818</v>
      </c>
    </row>
    <row r="119" spans="1:29" s="1" customFormat="1" ht="12">
      <c r="A119" s="1" t="s">
        <v>279</v>
      </c>
      <c r="B119" s="107">
        <v>59</v>
      </c>
      <c r="C119">
        <v>17877</v>
      </c>
      <c r="D119">
        <v>19093</v>
      </c>
      <c r="E119">
        <v>18807</v>
      </c>
      <c r="F119">
        <v>17561</v>
      </c>
      <c r="G119">
        <v>16783</v>
      </c>
      <c r="H119">
        <v>18956</v>
      </c>
      <c r="I119">
        <v>19040</v>
      </c>
      <c r="J119">
        <v>19611</v>
      </c>
      <c r="K119">
        <v>19966</v>
      </c>
      <c r="L119">
        <v>22102</v>
      </c>
      <c r="M119">
        <v>23060</v>
      </c>
      <c r="N119">
        <v>26799</v>
      </c>
      <c r="O119">
        <v>27653</v>
      </c>
      <c r="P119">
        <v>28616</v>
      </c>
      <c r="Q119">
        <v>28528</v>
      </c>
      <c r="R119">
        <v>29165</v>
      </c>
      <c r="S119">
        <v>33879</v>
      </c>
      <c r="T119">
        <v>36054</v>
      </c>
      <c r="U119">
        <v>36225</v>
      </c>
      <c r="V119">
        <v>36664</v>
      </c>
      <c r="W119">
        <v>41585</v>
      </c>
      <c r="X119">
        <v>48963</v>
      </c>
      <c r="Y119">
        <v>49159</v>
      </c>
      <c r="Z119">
        <v>49634</v>
      </c>
      <c r="AA119">
        <v>49459</v>
      </c>
      <c r="AB119">
        <v>49091</v>
      </c>
      <c r="AC119">
        <v>47398</v>
      </c>
    </row>
    <row r="120" spans="1:29" s="1" customFormat="1" ht="12">
      <c r="A120" s="1" t="s">
        <v>208</v>
      </c>
      <c r="B120" s="98" t="s">
        <v>286</v>
      </c>
      <c r="C120">
        <v>65.5</v>
      </c>
      <c r="D120">
        <v>71.3</v>
      </c>
      <c r="E120">
        <v>74.3</v>
      </c>
      <c r="F120">
        <v>76.2</v>
      </c>
      <c r="G120">
        <v>79.2</v>
      </c>
      <c r="H120">
        <v>82.5</v>
      </c>
      <c r="I120">
        <v>82</v>
      </c>
      <c r="J120">
        <v>81.1</v>
      </c>
      <c r="K120">
        <v>80.7</v>
      </c>
      <c r="L120">
        <v>85.5</v>
      </c>
      <c r="M120">
        <v>86.8</v>
      </c>
      <c r="N120">
        <v>93.8</v>
      </c>
      <c r="O120">
        <v>103</v>
      </c>
      <c r="P120">
        <v>133</v>
      </c>
      <c r="Q120">
        <v>178</v>
      </c>
      <c r="R120">
        <v>198</v>
      </c>
      <c r="S120">
        <v>236</v>
      </c>
      <c r="T120">
        <v>261</v>
      </c>
      <c r="U120">
        <v>245</v>
      </c>
      <c r="V120">
        <v>227</v>
      </c>
      <c r="W120">
        <v>237</v>
      </c>
      <c r="X120">
        <v>265</v>
      </c>
      <c r="Y120">
        <v>276</v>
      </c>
      <c r="Z120">
        <v>285</v>
      </c>
      <c r="AA120">
        <v>268</v>
      </c>
      <c r="AB120">
        <v>272</v>
      </c>
      <c r="AC120">
        <v>258</v>
      </c>
    </row>
    <row r="121" spans="1:29" s="1" customFormat="1" ht="12">
      <c r="A121" s="1" t="s">
        <v>276</v>
      </c>
      <c r="B121" s="107" t="s">
        <v>44</v>
      </c>
      <c r="C121" s="84">
        <v>4185</v>
      </c>
      <c r="D121" s="84">
        <v>4198</v>
      </c>
      <c r="E121" s="84">
        <v>4430</v>
      </c>
      <c r="F121" s="84">
        <v>4742</v>
      </c>
      <c r="G121" s="84">
        <v>5043</v>
      </c>
      <c r="H121" s="84">
        <v>5017</v>
      </c>
      <c r="I121" s="84">
        <v>4873</v>
      </c>
      <c r="J121" s="84">
        <v>4957</v>
      </c>
      <c r="K121" s="84">
        <v>4956</v>
      </c>
      <c r="L121" s="84">
        <v>4745</v>
      </c>
      <c r="M121" s="84">
        <v>4745</v>
      </c>
      <c r="N121" s="84">
        <v>4792</v>
      </c>
      <c r="O121" s="84">
        <v>4802</v>
      </c>
      <c r="P121" s="84">
        <v>5137</v>
      </c>
      <c r="Q121" s="84">
        <v>5524</v>
      </c>
      <c r="R121" s="84">
        <v>5903</v>
      </c>
      <c r="S121" s="84">
        <v>6146</v>
      </c>
      <c r="T121" s="84">
        <v>6397</v>
      </c>
      <c r="U121" s="84">
        <v>6503</v>
      </c>
      <c r="V121">
        <v>6548</v>
      </c>
      <c r="W121">
        <v>6176</v>
      </c>
      <c r="X121">
        <v>6362</v>
      </c>
      <c r="Y121">
        <v>6597</v>
      </c>
      <c r="Z121" s="84">
        <v>6955</v>
      </c>
      <c r="AA121">
        <v>7375</v>
      </c>
      <c r="AB121">
        <v>7637</v>
      </c>
      <c r="AC121">
        <v>7641</v>
      </c>
    </row>
    <row r="122" spans="1:29" s="1" customFormat="1" ht="15">
      <c r="A122" s="1" t="s">
        <v>277</v>
      </c>
      <c r="B122" s="107">
        <v>61</v>
      </c>
      <c r="C122" s="110">
        <v>475</v>
      </c>
      <c r="D122" s="110">
        <v>367</v>
      </c>
      <c r="E122" s="110">
        <v>499</v>
      </c>
      <c r="F122" s="110">
        <v>682</v>
      </c>
      <c r="G122" s="110">
        <v>764</v>
      </c>
      <c r="H122" s="110">
        <v>818</v>
      </c>
      <c r="I122" s="110">
        <v>950</v>
      </c>
      <c r="J122" s="110">
        <v>1599</v>
      </c>
      <c r="K122" s="110">
        <v>1494</v>
      </c>
      <c r="L122" s="110">
        <v>1326</v>
      </c>
      <c r="M122" s="110">
        <v>1390</v>
      </c>
      <c r="N122" s="110">
        <v>1252</v>
      </c>
      <c r="O122" s="110">
        <v>1675</v>
      </c>
      <c r="P122">
        <v>1398</v>
      </c>
      <c r="Q122">
        <v>1157</v>
      </c>
      <c r="R122">
        <v>1040</v>
      </c>
      <c r="S122">
        <v>1159</v>
      </c>
      <c r="T122">
        <v>1073</v>
      </c>
      <c r="U122">
        <v>1239</v>
      </c>
      <c r="V122">
        <v>1517</v>
      </c>
      <c r="W122">
        <v>1737</v>
      </c>
      <c r="X122">
        <v>1794</v>
      </c>
      <c r="Y122">
        <v>1672</v>
      </c>
      <c r="Z122">
        <v>1750</v>
      </c>
      <c r="AA122">
        <v>1656</v>
      </c>
      <c r="AB122">
        <v>1854</v>
      </c>
      <c r="AC122">
        <v>1823</v>
      </c>
    </row>
    <row r="123" spans="1:28" s="1" customFormat="1" ht="15">
      <c r="A123" s="3" t="s">
        <v>354</v>
      </c>
      <c r="B123" s="98"/>
      <c r="D123"/>
      <c r="E123"/>
      <c r="F123"/>
      <c r="G123"/>
      <c r="H123"/>
      <c r="I123" s="81"/>
      <c r="J123" s="81"/>
      <c r="K123" s="81"/>
      <c r="L123" s="81"/>
      <c r="M123" s="81"/>
      <c r="N123" s="81"/>
      <c r="O123" s="81"/>
      <c r="P123" s="81"/>
      <c r="Q123" s="81"/>
      <c r="R123" s="81"/>
      <c r="S123" s="81"/>
      <c r="T123" s="81"/>
      <c r="U123" s="81"/>
      <c r="V123" s="81"/>
      <c r="W123" s="81"/>
      <c r="X123" s="81"/>
      <c r="Y123" s="81"/>
      <c r="Z123" s="81"/>
      <c r="AA123" s="81"/>
      <c r="AB123" s="81"/>
    </row>
    <row r="124" spans="1:29" s="1" customFormat="1" ht="15">
      <c r="A124" s="1" t="s">
        <v>212</v>
      </c>
      <c r="B124" s="98"/>
      <c r="C124" s="110">
        <v>15384</v>
      </c>
      <c r="D124" s="110">
        <v>15255</v>
      </c>
      <c r="E124" s="110">
        <v>15330</v>
      </c>
      <c r="F124" s="110">
        <v>15591</v>
      </c>
      <c r="G124" s="110">
        <v>16046</v>
      </c>
      <c r="H124" s="110">
        <v>16654</v>
      </c>
      <c r="I124" s="110">
        <v>16841</v>
      </c>
      <c r="J124" s="110">
        <v>16313</v>
      </c>
      <c r="K124" s="110">
        <v>16113</v>
      </c>
      <c r="L124" s="110">
        <v>16398</v>
      </c>
      <c r="M124" s="110">
        <v>17202</v>
      </c>
      <c r="N124" s="110">
        <v>18047</v>
      </c>
      <c r="O124">
        <v>17994</v>
      </c>
      <c r="P124">
        <v>18711</v>
      </c>
      <c r="Q124">
        <v>19512</v>
      </c>
      <c r="R124">
        <v>19868</v>
      </c>
      <c r="S124" s="81">
        <v>20687</v>
      </c>
      <c r="T124" s="81">
        <v>21414</v>
      </c>
      <c r="U124" s="81">
        <v>22562</v>
      </c>
      <c r="V124" s="81">
        <v>23947</v>
      </c>
      <c r="W124" s="81">
        <v>24820</v>
      </c>
      <c r="X124" s="81">
        <v>26676</v>
      </c>
      <c r="Y124" s="81">
        <v>27006</v>
      </c>
      <c r="Z124" s="81">
        <v>26610</v>
      </c>
      <c r="AA124" s="81">
        <v>25555</v>
      </c>
      <c r="AB124" s="81">
        <v>24638</v>
      </c>
      <c r="AC124">
        <v>23963</v>
      </c>
    </row>
    <row r="125" spans="1:29" s="1" customFormat="1" ht="15">
      <c r="A125" s="1" t="s">
        <v>213</v>
      </c>
      <c r="B125" s="107" t="s">
        <v>45</v>
      </c>
      <c r="C125">
        <v>50.4</v>
      </c>
      <c r="D125">
        <v>58</v>
      </c>
      <c r="E125">
        <v>56.2</v>
      </c>
      <c r="F125">
        <v>55.9</v>
      </c>
      <c r="G125">
        <v>51</v>
      </c>
      <c r="H125">
        <v>52.2</v>
      </c>
      <c r="I125">
        <v>51.7</v>
      </c>
      <c r="J125">
        <v>50.1</v>
      </c>
      <c r="K125">
        <v>45.9</v>
      </c>
      <c r="L125">
        <v>43.1</v>
      </c>
      <c r="M125">
        <v>40.9</v>
      </c>
      <c r="N125">
        <v>41.9</v>
      </c>
      <c r="O125">
        <v>60.3</v>
      </c>
      <c r="P125">
        <v>63.4</v>
      </c>
      <c r="Q125">
        <v>56.9</v>
      </c>
      <c r="R125">
        <v>57.1</v>
      </c>
      <c r="S125" s="81">
        <v>63.7</v>
      </c>
      <c r="T125" s="81">
        <v>56</v>
      </c>
      <c r="U125" s="81">
        <v>70.1</v>
      </c>
      <c r="V125" s="81">
        <v>87</v>
      </c>
      <c r="W125" s="81">
        <v>56.6</v>
      </c>
      <c r="X125" s="81">
        <v>64.2</v>
      </c>
      <c r="Y125" s="81">
        <v>58.7</v>
      </c>
      <c r="Z125" s="81">
        <v>54.8</v>
      </c>
      <c r="AA125" s="81">
        <v>55.1</v>
      </c>
      <c r="AB125" s="81">
        <v>52.2</v>
      </c>
      <c r="AC125">
        <v>54.2</v>
      </c>
    </row>
    <row r="126" spans="1:29" s="1" customFormat="1" ht="15">
      <c r="A126" s="1" t="s">
        <v>377</v>
      </c>
      <c r="B126" s="98"/>
      <c r="C126" s="110">
        <v>2033</v>
      </c>
      <c r="D126" s="110">
        <v>1813</v>
      </c>
      <c r="E126" s="110">
        <v>1689</v>
      </c>
      <c r="F126">
        <v>1618</v>
      </c>
      <c r="G126">
        <v>1514</v>
      </c>
      <c r="H126">
        <v>1478</v>
      </c>
      <c r="I126">
        <v>1487</v>
      </c>
      <c r="J126">
        <v>1514</v>
      </c>
      <c r="K126">
        <v>1526</v>
      </c>
      <c r="L126">
        <v>1495</v>
      </c>
      <c r="M126">
        <v>1497</v>
      </c>
      <c r="N126">
        <v>1511</v>
      </c>
      <c r="O126">
        <v>1512</v>
      </c>
      <c r="P126">
        <v>1481</v>
      </c>
      <c r="Q126">
        <v>1426</v>
      </c>
      <c r="R126">
        <v>1467</v>
      </c>
      <c r="S126" s="81">
        <v>1488</v>
      </c>
      <c r="T126" s="81">
        <v>1504</v>
      </c>
      <c r="U126" s="81">
        <v>1583</v>
      </c>
      <c r="V126" s="81">
        <v>1649</v>
      </c>
      <c r="W126" s="81">
        <v>1705</v>
      </c>
      <c r="X126" s="81">
        <v>1808</v>
      </c>
      <c r="Y126" s="81">
        <v>1825</v>
      </c>
      <c r="Z126" s="81">
        <v>1727</v>
      </c>
      <c r="AA126" s="81">
        <v>1695</v>
      </c>
      <c r="AB126" s="81">
        <v>1732</v>
      </c>
      <c r="AC126">
        <v>1833</v>
      </c>
    </row>
    <row r="127" spans="1:29" s="1" customFormat="1" ht="15">
      <c r="A127" s="1" t="s">
        <v>479</v>
      </c>
      <c r="B127" s="107" t="s">
        <v>46</v>
      </c>
      <c r="C127">
        <v>95.9</v>
      </c>
      <c r="D127">
        <v>104</v>
      </c>
      <c r="E127">
        <v>140</v>
      </c>
      <c r="F127">
        <v>100</v>
      </c>
      <c r="G127">
        <v>108</v>
      </c>
      <c r="H127">
        <v>123</v>
      </c>
      <c r="I127">
        <v>149</v>
      </c>
      <c r="J127">
        <v>109</v>
      </c>
      <c r="K127">
        <v>141</v>
      </c>
      <c r="L127">
        <v>149</v>
      </c>
      <c r="M127">
        <v>118</v>
      </c>
      <c r="N127">
        <v>91.7</v>
      </c>
      <c r="O127">
        <v>80.8</v>
      </c>
      <c r="P127">
        <v>67.6</v>
      </c>
      <c r="Q127">
        <v>46.9</v>
      </c>
      <c r="R127">
        <v>42.4</v>
      </c>
      <c r="S127" s="81">
        <v>47.5</v>
      </c>
      <c r="T127" s="81">
        <v>56.1</v>
      </c>
      <c r="U127" s="81">
        <v>55.5</v>
      </c>
      <c r="V127" s="81">
        <v>66</v>
      </c>
      <c r="W127" s="81">
        <v>55.1</v>
      </c>
      <c r="X127" s="81">
        <v>69.4</v>
      </c>
      <c r="Y127" s="81">
        <v>57.6</v>
      </c>
      <c r="Z127" s="81">
        <v>77.3</v>
      </c>
      <c r="AA127" s="81">
        <v>77.9</v>
      </c>
      <c r="AB127" s="81">
        <v>77</v>
      </c>
      <c r="AC127">
        <v>87.2</v>
      </c>
    </row>
    <row r="128" spans="1:53" ht="15">
      <c r="A128" s="4" t="s">
        <v>243</v>
      </c>
      <c r="B128" s="98"/>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29" s="1" customFormat="1" ht="12">
      <c r="A129" s="1" t="s">
        <v>408</v>
      </c>
      <c r="B129" s="107" t="s">
        <v>47</v>
      </c>
      <c r="C129" t="s">
        <v>473</v>
      </c>
      <c r="D129" t="s">
        <v>473</v>
      </c>
      <c r="E129">
        <v>268</v>
      </c>
      <c r="F129" t="s">
        <v>473</v>
      </c>
      <c r="G129">
        <v>152</v>
      </c>
      <c r="H129">
        <v>133</v>
      </c>
      <c r="I129">
        <v>127</v>
      </c>
      <c r="J129">
        <v>119</v>
      </c>
      <c r="K129">
        <v>107</v>
      </c>
      <c r="L129">
        <v>74.4</v>
      </c>
      <c r="M129">
        <v>70.4</v>
      </c>
      <c r="N129">
        <v>81.5</v>
      </c>
      <c r="O129">
        <v>90.1</v>
      </c>
      <c r="P129">
        <v>102</v>
      </c>
      <c r="Q129">
        <v>102</v>
      </c>
      <c r="R129">
        <v>115</v>
      </c>
      <c r="S129">
        <v>126</v>
      </c>
      <c r="T129">
        <v>130</v>
      </c>
      <c r="U129">
        <v>160</v>
      </c>
      <c r="V129">
        <v>198</v>
      </c>
      <c r="W129">
        <v>233</v>
      </c>
      <c r="X129">
        <v>251</v>
      </c>
      <c r="Y129">
        <v>202</v>
      </c>
      <c r="Z129">
        <v>197</v>
      </c>
      <c r="AA129">
        <v>193</v>
      </c>
      <c r="AB129">
        <v>168</v>
      </c>
      <c r="AC129">
        <v>167</v>
      </c>
    </row>
    <row r="130" spans="1:29" s="1" customFormat="1" ht="12">
      <c r="A130" s="1" t="s">
        <v>410</v>
      </c>
      <c r="B130" s="107" t="s">
        <v>48</v>
      </c>
      <c r="C130" t="s">
        <v>404</v>
      </c>
      <c r="D130" t="s">
        <v>404</v>
      </c>
      <c r="E130" t="s">
        <v>404</v>
      </c>
      <c r="F130" t="s">
        <v>404</v>
      </c>
      <c r="G130">
        <v>146</v>
      </c>
      <c r="H130" s="84">
        <v>81.6</v>
      </c>
      <c r="I130" t="s">
        <v>473</v>
      </c>
      <c r="J130" s="124">
        <v>138</v>
      </c>
      <c r="K130" s="124">
        <v>119</v>
      </c>
      <c r="L130" s="124">
        <v>152</v>
      </c>
      <c r="M130" s="124">
        <v>150</v>
      </c>
      <c r="N130" s="124">
        <v>161</v>
      </c>
      <c r="O130" s="124">
        <v>163</v>
      </c>
      <c r="P130" s="124">
        <v>159</v>
      </c>
      <c r="Q130" s="124">
        <v>157</v>
      </c>
      <c r="R130" s="124">
        <v>181</v>
      </c>
      <c r="S130">
        <v>199</v>
      </c>
      <c r="T130">
        <v>244</v>
      </c>
      <c r="U130">
        <v>288</v>
      </c>
      <c r="V130">
        <v>337</v>
      </c>
      <c r="W130">
        <v>392</v>
      </c>
      <c r="X130">
        <v>408</v>
      </c>
      <c r="Y130">
        <v>427</v>
      </c>
      <c r="Z130">
        <v>391</v>
      </c>
      <c r="AA130">
        <v>400</v>
      </c>
      <c r="AB130" s="84">
        <v>428</v>
      </c>
      <c r="AC130" s="84">
        <v>427</v>
      </c>
    </row>
    <row r="131" spans="1:29" s="1" customFormat="1" ht="12">
      <c r="A131" s="1" t="s">
        <v>411</v>
      </c>
      <c r="B131" s="98"/>
      <c r="C131" s="84">
        <v>3562</v>
      </c>
      <c r="D131" s="84">
        <v>3525</v>
      </c>
      <c r="E131" s="84">
        <v>3564</v>
      </c>
      <c r="F131" s="84">
        <v>3581</v>
      </c>
      <c r="G131" s="84">
        <v>3476</v>
      </c>
      <c r="H131" s="84">
        <v>3510</v>
      </c>
      <c r="I131" s="84">
        <v>3525</v>
      </c>
      <c r="J131" s="84">
        <v>3494</v>
      </c>
      <c r="K131" s="84">
        <v>3462</v>
      </c>
      <c r="L131" s="84">
        <v>3469</v>
      </c>
      <c r="M131" s="84">
        <v>3479</v>
      </c>
      <c r="N131" s="84">
        <v>3551</v>
      </c>
      <c r="O131" s="84">
        <v>3635</v>
      </c>
      <c r="P131" s="84">
        <v>3386</v>
      </c>
      <c r="Q131">
        <v>3327</v>
      </c>
      <c r="R131">
        <v>3465</v>
      </c>
      <c r="S131">
        <v>3471</v>
      </c>
      <c r="T131">
        <v>3396</v>
      </c>
      <c r="U131">
        <v>3262</v>
      </c>
      <c r="V131">
        <v>3879</v>
      </c>
      <c r="W131">
        <v>3759</v>
      </c>
      <c r="X131">
        <v>3510</v>
      </c>
      <c r="Y131">
        <v>3490</v>
      </c>
      <c r="Z131">
        <v>3411</v>
      </c>
      <c r="AA131">
        <v>3367</v>
      </c>
      <c r="AB131">
        <v>3230</v>
      </c>
      <c r="AC131">
        <v>3230</v>
      </c>
    </row>
    <row r="132" spans="1:29" s="1" customFormat="1" ht="12">
      <c r="A132" s="1" t="s">
        <v>482</v>
      </c>
      <c r="B132" s="107" t="s">
        <v>66</v>
      </c>
      <c r="C132" t="s">
        <v>404</v>
      </c>
      <c r="D132" t="s">
        <v>404</v>
      </c>
      <c r="E132" t="s">
        <v>404</v>
      </c>
      <c r="F132" t="s">
        <v>404</v>
      </c>
      <c r="G132" s="84">
        <v>427</v>
      </c>
      <c r="H132" s="84">
        <v>449</v>
      </c>
      <c r="I132" s="84">
        <v>226</v>
      </c>
      <c r="J132" s="84">
        <v>187</v>
      </c>
      <c r="K132" s="84">
        <v>165</v>
      </c>
      <c r="L132" s="84">
        <v>189</v>
      </c>
      <c r="M132" s="84">
        <v>216</v>
      </c>
      <c r="N132" s="84">
        <v>282</v>
      </c>
      <c r="O132" s="84">
        <v>299</v>
      </c>
      <c r="P132" s="84">
        <v>338</v>
      </c>
      <c r="Q132" s="84">
        <v>364</v>
      </c>
      <c r="R132" s="84">
        <v>454</v>
      </c>
      <c r="S132" s="84">
        <v>550</v>
      </c>
      <c r="T132">
        <v>644</v>
      </c>
      <c r="U132">
        <v>1322</v>
      </c>
      <c r="V132">
        <v>1438</v>
      </c>
      <c r="W132">
        <v>1936</v>
      </c>
      <c r="X132">
        <v>1708</v>
      </c>
      <c r="Y132">
        <v>1618</v>
      </c>
      <c r="Z132">
        <v>3079</v>
      </c>
      <c r="AA132">
        <v>3195</v>
      </c>
      <c r="AB132">
        <v>3264</v>
      </c>
      <c r="AC132">
        <v>3440</v>
      </c>
    </row>
    <row r="133" spans="1:29" s="1" customFormat="1" ht="12">
      <c r="A133" s="1" t="s">
        <v>440</v>
      </c>
      <c r="B133" s="98"/>
      <c r="C133" t="s">
        <v>404</v>
      </c>
      <c r="D133" t="s">
        <v>404</v>
      </c>
      <c r="E133" t="s">
        <v>404</v>
      </c>
      <c r="F133" t="s">
        <v>404</v>
      </c>
      <c r="G133" s="84">
        <v>300</v>
      </c>
      <c r="H133" s="84">
        <v>500</v>
      </c>
      <c r="I133" s="84">
        <v>500</v>
      </c>
      <c r="J133" s="84">
        <v>200</v>
      </c>
      <c r="K133" s="84">
        <v>100</v>
      </c>
      <c r="L133" s="84">
        <v>200</v>
      </c>
      <c r="M133" s="84">
        <v>200</v>
      </c>
      <c r="N133" s="84">
        <v>200</v>
      </c>
      <c r="O133" s="84">
        <v>200</v>
      </c>
      <c r="P133">
        <v>300</v>
      </c>
      <c r="Q133">
        <v>300</v>
      </c>
      <c r="R133">
        <v>300</v>
      </c>
      <c r="S133">
        <v>374</v>
      </c>
      <c r="T133">
        <v>487</v>
      </c>
      <c r="U133">
        <v>632</v>
      </c>
      <c r="V133">
        <v>690</v>
      </c>
      <c r="W133">
        <v>707</v>
      </c>
      <c r="X133">
        <v>626</v>
      </c>
      <c r="Y133">
        <v>704</v>
      </c>
      <c r="Z133">
        <v>756</v>
      </c>
      <c r="AA133">
        <v>802</v>
      </c>
      <c r="AB133">
        <v>921</v>
      </c>
      <c r="AC133">
        <v>965</v>
      </c>
    </row>
    <row r="134" spans="1:29" s="1" customFormat="1" ht="12">
      <c r="A134" s="1" t="s">
        <v>442</v>
      </c>
      <c r="B134" s="98"/>
      <c r="C134">
        <v>8631</v>
      </c>
      <c r="D134">
        <v>8497</v>
      </c>
      <c r="E134">
        <v>8336</v>
      </c>
      <c r="F134">
        <v>8218</v>
      </c>
      <c r="G134">
        <v>6748</v>
      </c>
      <c r="H134">
        <v>6408</v>
      </c>
      <c r="I134">
        <v>6373</v>
      </c>
      <c r="J134">
        <v>6243</v>
      </c>
      <c r="K134">
        <v>6125</v>
      </c>
      <c r="L134">
        <v>6048</v>
      </c>
      <c r="M134">
        <v>6046</v>
      </c>
      <c r="N134">
        <v>6125</v>
      </c>
      <c r="O134">
        <v>6125</v>
      </c>
      <c r="P134">
        <v>5855</v>
      </c>
      <c r="Q134">
        <v>5678</v>
      </c>
      <c r="R134">
        <v>5739</v>
      </c>
      <c r="S134">
        <v>5620</v>
      </c>
      <c r="T134">
        <v>5415</v>
      </c>
      <c r="U134">
        <v>5373</v>
      </c>
      <c r="V134">
        <v>5798</v>
      </c>
      <c r="W134">
        <v>6321</v>
      </c>
      <c r="X134">
        <v>5953</v>
      </c>
      <c r="Y134">
        <v>5702</v>
      </c>
      <c r="Z134">
        <v>5502</v>
      </c>
      <c r="AA134">
        <v>5441</v>
      </c>
      <c r="AB134">
        <v>5287</v>
      </c>
      <c r="AC134" s="9">
        <v>5264</v>
      </c>
    </row>
    <row r="135" spans="1:29" s="1" customFormat="1" ht="12">
      <c r="A135" s="1" t="s">
        <v>229</v>
      </c>
      <c r="B135" s="107" t="s">
        <v>49</v>
      </c>
      <c r="C135" t="s">
        <v>404</v>
      </c>
      <c r="D135" t="s">
        <v>404</v>
      </c>
      <c r="E135" t="s">
        <v>404</v>
      </c>
      <c r="F135" t="s">
        <v>404</v>
      </c>
      <c r="G135" t="s">
        <v>473</v>
      </c>
      <c r="H135" t="s">
        <v>473</v>
      </c>
      <c r="I135" t="s">
        <v>473</v>
      </c>
      <c r="J135" t="s">
        <v>473</v>
      </c>
      <c r="K135" t="s">
        <v>473</v>
      </c>
      <c r="L135" t="s">
        <v>473</v>
      </c>
      <c r="M135" t="s">
        <v>473</v>
      </c>
      <c r="N135" t="s">
        <v>473</v>
      </c>
      <c r="O135" t="s">
        <v>473</v>
      </c>
      <c r="P135" t="s">
        <v>473</v>
      </c>
      <c r="Q135">
        <v>454</v>
      </c>
      <c r="R135">
        <v>316</v>
      </c>
      <c r="S135">
        <v>283</v>
      </c>
      <c r="T135">
        <v>237</v>
      </c>
      <c r="U135">
        <v>227</v>
      </c>
      <c r="V135">
        <v>225</v>
      </c>
      <c r="W135">
        <v>234</v>
      </c>
      <c r="X135">
        <v>257</v>
      </c>
      <c r="Y135">
        <v>239</v>
      </c>
      <c r="Z135">
        <v>212</v>
      </c>
      <c r="AA135">
        <v>213</v>
      </c>
      <c r="AB135">
        <v>204</v>
      </c>
      <c r="AC135">
        <v>203</v>
      </c>
    </row>
    <row r="136" spans="1:29" s="1" customFormat="1" ht="12">
      <c r="A136" s="1" t="s">
        <v>305</v>
      </c>
      <c r="B136" s="107" t="s">
        <v>50</v>
      </c>
      <c r="C136" t="s">
        <v>473</v>
      </c>
      <c r="D136" s="84">
        <v>4521</v>
      </c>
      <c r="E136" s="84">
        <v>3649</v>
      </c>
      <c r="F136" s="84">
        <v>1980</v>
      </c>
      <c r="G136" s="84">
        <v>1494</v>
      </c>
      <c r="H136" s="84">
        <v>1128</v>
      </c>
      <c r="I136" s="84">
        <v>967</v>
      </c>
      <c r="J136" s="84">
        <v>952</v>
      </c>
      <c r="K136" s="84">
        <v>781</v>
      </c>
      <c r="L136" s="84">
        <v>729</v>
      </c>
      <c r="M136" s="84">
        <v>843</v>
      </c>
      <c r="N136" s="84">
        <v>956</v>
      </c>
      <c r="O136" s="84">
        <v>986</v>
      </c>
      <c r="P136" s="84">
        <v>1092</v>
      </c>
      <c r="Q136" s="84">
        <v>1101</v>
      </c>
      <c r="R136" s="84">
        <v>1123</v>
      </c>
      <c r="S136">
        <v>1097</v>
      </c>
      <c r="T136">
        <v>1122</v>
      </c>
      <c r="U136">
        <v>1113</v>
      </c>
      <c r="V136">
        <v>1293</v>
      </c>
      <c r="W136">
        <v>1083</v>
      </c>
      <c r="X136">
        <v>1029</v>
      </c>
      <c r="Y136">
        <v>978</v>
      </c>
      <c r="Z136">
        <v>829</v>
      </c>
      <c r="AA136">
        <v>849</v>
      </c>
      <c r="AB136">
        <v>841</v>
      </c>
      <c r="AC136">
        <v>838</v>
      </c>
    </row>
    <row r="137" spans="1:29" s="1" customFormat="1" ht="12">
      <c r="A137" s="1" t="s">
        <v>307</v>
      </c>
      <c r="B137" s="107">
        <v>69</v>
      </c>
      <c r="C137" t="s">
        <v>404</v>
      </c>
      <c r="D137" t="s">
        <v>404</v>
      </c>
      <c r="E137" t="s">
        <v>404</v>
      </c>
      <c r="F137" t="s">
        <v>404</v>
      </c>
      <c r="G137" s="84">
        <v>2254</v>
      </c>
      <c r="H137" s="84">
        <v>2862</v>
      </c>
      <c r="I137" s="84">
        <v>3217</v>
      </c>
      <c r="J137" s="84">
        <v>3421</v>
      </c>
      <c r="K137" s="84">
        <v>3206</v>
      </c>
      <c r="L137" s="84">
        <v>3235</v>
      </c>
      <c r="M137" s="84">
        <v>2494</v>
      </c>
      <c r="N137" s="84">
        <v>1955</v>
      </c>
      <c r="O137" s="84">
        <v>1378</v>
      </c>
      <c r="P137" s="84">
        <v>1277</v>
      </c>
      <c r="Q137" s="84">
        <v>1381</v>
      </c>
      <c r="R137" s="84">
        <v>1118</v>
      </c>
      <c r="S137">
        <v>1016</v>
      </c>
      <c r="T137">
        <v>1060</v>
      </c>
      <c r="U137">
        <v>1071</v>
      </c>
      <c r="V137">
        <v>1103</v>
      </c>
      <c r="W137">
        <v>1266</v>
      </c>
      <c r="X137">
        <v>1153</v>
      </c>
      <c r="Y137">
        <v>1069</v>
      </c>
      <c r="Z137" s="84">
        <v>1106</v>
      </c>
      <c r="AA137">
        <v>1011</v>
      </c>
      <c r="AB137">
        <v>959</v>
      </c>
      <c r="AC137">
        <v>957</v>
      </c>
    </row>
    <row r="138" spans="1:29" s="1" customFormat="1" ht="12">
      <c r="A138" s="1" t="s">
        <v>125</v>
      </c>
      <c r="B138" s="98" t="s">
        <v>505</v>
      </c>
      <c r="C138" s="84">
        <v>569</v>
      </c>
      <c r="D138" s="84">
        <v>585</v>
      </c>
      <c r="E138" s="84">
        <v>870</v>
      </c>
      <c r="F138" s="84">
        <v>854</v>
      </c>
      <c r="G138" s="84">
        <v>1169</v>
      </c>
      <c r="H138" s="84">
        <v>525</v>
      </c>
      <c r="I138" s="84">
        <v>552</v>
      </c>
      <c r="J138" s="84">
        <v>495</v>
      </c>
      <c r="K138" s="84">
        <v>743</v>
      </c>
      <c r="L138" s="84">
        <v>942</v>
      </c>
      <c r="M138" s="84">
        <v>841</v>
      </c>
      <c r="N138" s="84">
        <v>520</v>
      </c>
      <c r="O138" s="84">
        <v>555</v>
      </c>
      <c r="P138" s="84">
        <v>656</v>
      </c>
      <c r="Q138" s="84">
        <v>448</v>
      </c>
      <c r="R138" s="84">
        <v>434</v>
      </c>
      <c r="S138">
        <v>451</v>
      </c>
      <c r="T138">
        <v>490</v>
      </c>
      <c r="U138">
        <v>481</v>
      </c>
      <c r="V138">
        <v>456</v>
      </c>
      <c r="W138">
        <v>457</v>
      </c>
      <c r="X138">
        <v>499</v>
      </c>
      <c r="Y138">
        <v>518</v>
      </c>
      <c r="Z138">
        <v>480</v>
      </c>
      <c r="AA138">
        <v>438</v>
      </c>
      <c r="AB138">
        <v>461</v>
      </c>
      <c r="AC138">
        <v>455</v>
      </c>
    </row>
    <row r="139" spans="1:29" s="1" customFormat="1" ht="12">
      <c r="A139" s="1" t="s">
        <v>233</v>
      </c>
      <c r="B139" s="107">
        <v>70</v>
      </c>
      <c r="C139" t="s">
        <v>404</v>
      </c>
      <c r="D139" t="s">
        <v>404</v>
      </c>
      <c r="E139" t="s">
        <v>404</v>
      </c>
      <c r="F139" t="s">
        <v>404</v>
      </c>
      <c r="G139" t="s">
        <v>404</v>
      </c>
      <c r="H139">
        <v>2929</v>
      </c>
      <c r="I139">
        <v>3026</v>
      </c>
      <c r="J139">
        <v>2902</v>
      </c>
      <c r="K139">
        <v>2878</v>
      </c>
      <c r="L139">
        <v>2723</v>
      </c>
      <c r="M139">
        <v>2956</v>
      </c>
      <c r="N139">
        <v>3205</v>
      </c>
      <c r="O139">
        <v>3305</v>
      </c>
      <c r="P139">
        <v>3179</v>
      </c>
      <c r="Q139">
        <v>3397</v>
      </c>
      <c r="R139">
        <v>3691</v>
      </c>
      <c r="S139">
        <v>3541</v>
      </c>
      <c r="T139">
        <v>3872</v>
      </c>
      <c r="U139">
        <v>3576</v>
      </c>
      <c r="V139">
        <v>3449</v>
      </c>
      <c r="W139">
        <v>2941</v>
      </c>
      <c r="X139">
        <v>3027</v>
      </c>
      <c r="Y139">
        <v>2748</v>
      </c>
      <c r="Z139">
        <v>2474</v>
      </c>
      <c r="AA139">
        <v>2379</v>
      </c>
      <c r="AB139">
        <v>2259</v>
      </c>
      <c r="AC139">
        <v>2149</v>
      </c>
    </row>
    <row r="140" spans="1:29" s="1" customFormat="1" ht="12">
      <c r="A140" s="1" t="s">
        <v>321</v>
      </c>
      <c r="B140" s="107">
        <v>71</v>
      </c>
      <c r="C140">
        <v>8447</v>
      </c>
      <c r="D140">
        <v>12483</v>
      </c>
      <c r="E140">
        <v>10859</v>
      </c>
      <c r="F140">
        <v>7120</v>
      </c>
      <c r="G140" t="s">
        <v>404</v>
      </c>
      <c r="H140" t="s">
        <v>404</v>
      </c>
      <c r="I140" t="s">
        <v>404</v>
      </c>
      <c r="J140" t="s">
        <v>404</v>
      </c>
      <c r="K140" t="s">
        <v>404</v>
      </c>
      <c r="L140" t="s">
        <v>404</v>
      </c>
      <c r="M140" t="s">
        <v>404</v>
      </c>
      <c r="N140" t="s">
        <v>404</v>
      </c>
      <c r="O140" t="s">
        <v>404</v>
      </c>
      <c r="P140" t="s">
        <v>404</v>
      </c>
      <c r="Q140" t="s">
        <v>404</v>
      </c>
      <c r="R140" t="s">
        <v>404</v>
      </c>
      <c r="S140" t="s">
        <v>404</v>
      </c>
      <c r="T140" t="s">
        <v>404</v>
      </c>
      <c r="U140" t="s">
        <v>404</v>
      </c>
      <c r="V140" t="s">
        <v>404</v>
      </c>
      <c r="W140" t="s">
        <v>404</v>
      </c>
      <c r="X140" t="s">
        <v>404</v>
      </c>
      <c r="Y140" t="s">
        <v>404</v>
      </c>
      <c r="Z140" t="s">
        <v>404</v>
      </c>
      <c r="AA140" t="s">
        <v>404</v>
      </c>
      <c r="AB140" t="s">
        <v>404</v>
      </c>
      <c r="AC140" t="s">
        <v>404</v>
      </c>
    </row>
    <row r="141" spans="1:29" s="1" customFormat="1" ht="12">
      <c r="A141" s="1" t="s">
        <v>167</v>
      </c>
      <c r="B141" s="98"/>
      <c r="C141">
        <v>4864</v>
      </c>
      <c r="D141">
        <v>4744</v>
      </c>
      <c r="E141">
        <v>4747</v>
      </c>
      <c r="F141">
        <v>4833</v>
      </c>
      <c r="G141">
        <v>4744</v>
      </c>
      <c r="H141">
        <v>4757</v>
      </c>
      <c r="I141">
        <v>4638</v>
      </c>
      <c r="J141">
        <v>4589</v>
      </c>
      <c r="K141">
        <v>4604</v>
      </c>
      <c r="L141">
        <v>4662</v>
      </c>
      <c r="M141">
        <v>4713</v>
      </c>
      <c r="N141">
        <v>4686</v>
      </c>
      <c r="O141">
        <v>4532</v>
      </c>
      <c r="P141">
        <v>4813</v>
      </c>
      <c r="Q141">
        <v>4755</v>
      </c>
      <c r="R141">
        <v>4614</v>
      </c>
      <c r="S141">
        <v>4640</v>
      </c>
      <c r="T141">
        <v>4422</v>
      </c>
      <c r="U141">
        <v>4835</v>
      </c>
      <c r="V141">
        <v>4663</v>
      </c>
      <c r="W141">
        <v>4843</v>
      </c>
      <c r="X141">
        <v>4553</v>
      </c>
      <c r="Y141">
        <v>4847</v>
      </c>
      <c r="Z141">
        <v>4518</v>
      </c>
      <c r="AA141">
        <v>4659</v>
      </c>
      <c r="AB141">
        <v>4614</v>
      </c>
      <c r="AC141">
        <v>4553</v>
      </c>
    </row>
    <row r="142" spans="1:29" s="1" customFormat="1" ht="12">
      <c r="A142" s="1" t="s">
        <v>219</v>
      </c>
      <c r="B142" s="107" t="s">
        <v>67</v>
      </c>
      <c r="C142" t="s">
        <v>404</v>
      </c>
      <c r="D142" t="s">
        <v>404</v>
      </c>
      <c r="E142" t="s">
        <v>404</v>
      </c>
      <c r="F142" t="s">
        <v>404</v>
      </c>
      <c r="G142">
        <v>54.5</v>
      </c>
      <c r="H142">
        <v>73.4</v>
      </c>
      <c r="I142">
        <v>93.4</v>
      </c>
      <c r="J142">
        <v>92.6</v>
      </c>
      <c r="K142">
        <v>90.1</v>
      </c>
      <c r="L142">
        <v>120</v>
      </c>
      <c r="M142">
        <v>127</v>
      </c>
      <c r="N142">
        <v>158</v>
      </c>
      <c r="O142">
        <v>187</v>
      </c>
      <c r="P142">
        <v>218</v>
      </c>
      <c r="Q142">
        <v>260</v>
      </c>
      <c r="R142">
        <v>301</v>
      </c>
      <c r="S142">
        <v>317</v>
      </c>
      <c r="T142">
        <v>395</v>
      </c>
      <c r="U142">
        <v>444</v>
      </c>
      <c r="V142">
        <v>538</v>
      </c>
      <c r="W142">
        <v>519</v>
      </c>
      <c r="X142">
        <v>470</v>
      </c>
      <c r="Y142">
        <v>366</v>
      </c>
      <c r="Z142">
        <v>389</v>
      </c>
      <c r="AA142">
        <v>455</v>
      </c>
      <c r="AB142">
        <v>467</v>
      </c>
      <c r="AC142" s="9">
        <v>479</v>
      </c>
    </row>
    <row r="143" spans="1:29" s="1" customFormat="1" ht="12">
      <c r="A143" s="1" t="s">
        <v>221</v>
      </c>
      <c r="B143" s="98"/>
      <c r="C143">
        <v>2731</v>
      </c>
      <c r="D143">
        <v>2724</v>
      </c>
      <c r="E143">
        <v>2772</v>
      </c>
      <c r="F143">
        <v>2895</v>
      </c>
      <c r="G143">
        <v>2948</v>
      </c>
      <c r="H143">
        <v>2865</v>
      </c>
      <c r="I143">
        <v>2818</v>
      </c>
      <c r="J143">
        <v>2535</v>
      </c>
      <c r="K143">
        <v>2808</v>
      </c>
      <c r="L143">
        <v>3020</v>
      </c>
      <c r="M143">
        <v>3086</v>
      </c>
      <c r="N143">
        <v>2689</v>
      </c>
      <c r="O143">
        <v>2833</v>
      </c>
      <c r="P143">
        <v>2700</v>
      </c>
      <c r="Q143">
        <v>2753</v>
      </c>
      <c r="R143">
        <v>3197</v>
      </c>
      <c r="S143">
        <v>3390</v>
      </c>
      <c r="T143">
        <v>3480</v>
      </c>
      <c r="U143">
        <v>3542</v>
      </c>
      <c r="V143">
        <v>3338</v>
      </c>
      <c r="W143">
        <v>3593</v>
      </c>
      <c r="X143">
        <v>3772</v>
      </c>
      <c r="Y143">
        <v>3692</v>
      </c>
      <c r="Z143">
        <v>3751</v>
      </c>
      <c r="AA143">
        <v>3233</v>
      </c>
      <c r="AB143">
        <v>3244</v>
      </c>
      <c r="AC143">
        <v>3262</v>
      </c>
    </row>
    <row r="144" spans="1:29" s="1" customFormat="1" ht="12">
      <c r="A144" s="1" t="s">
        <v>222</v>
      </c>
      <c r="B144" s="107">
        <v>73</v>
      </c>
      <c r="C144">
        <v>69983</v>
      </c>
      <c r="D144">
        <v>70841</v>
      </c>
      <c r="E144">
        <v>70527</v>
      </c>
      <c r="F144">
        <v>70986</v>
      </c>
      <c r="G144">
        <v>68753</v>
      </c>
      <c r="H144">
        <v>67991</v>
      </c>
      <c r="I144">
        <v>68341</v>
      </c>
      <c r="J144">
        <v>64958</v>
      </c>
      <c r="K144">
        <v>63399</v>
      </c>
      <c r="L144">
        <v>63617</v>
      </c>
      <c r="M144">
        <v>61955</v>
      </c>
      <c r="N144">
        <v>62500</v>
      </c>
      <c r="O144">
        <v>61783</v>
      </c>
      <c r="P144">
        <v>61576</v>
      </c>
      <c r="Q144">
        <v>62840</v>
      </c>
      <c r="R144">
        <v>64749</v>
      </c>
      <c r="S144">
        <v>66526</v>
      </c>
      <c r="T144">
        <v>65123</v>
      </c>
      <c r="U144">
        <v>65470</v>
      </c>
      <c r="V144">
        <v>65691</v>
      </c>
      <c r="W144">
        <v>65037</v>
      </c>
      <c r="X144">
        <v>69426</v>
      </c>
      <c r="Y144">
        <v>66251</v>
      </c>
      <c r="Z144">
        <v>64633</v>
      </c>
      <c r="AA144">
        <v>63736</v>
      </c>
      <c r="AB144">
        <v>62272</v>
      </c>
      <c r="AC144">
        <v>61228</v>
      </c>
    </row>
    <row r="145" spans="1:29" s="1" customFormat="1" ht="12">
      <c r="A145" s="1" t="s">
        <v>391</v>
      </c>
      <c r="B145" s="107" t="s">
        <v>51</v>
      </c>
      <c r="C145" t="s">
        <v>404</v>
      </c>
      <c r="D145" t="s">
        <v>404</v>
      </c>
      <c r="E145" t="s">
        <v>404</v>
      </c>
      <c r="F145" t="s">
        <v>404</v>
      </c>
      <c r="G145" t="s">
        <v>473</v>
      </c>
      <c r="H145" t="s">
        <v>473</v>
      </c>
      <c r="I145" t="s">
        <v>473</v>
      </c>
      <c r="J145" t="s">
        <v>473</v>
      </c>
      <c r="K145">
        <v>143</v>
      </c>
      <c r="L145" s="84">
        <v>89.4</v>
      </c>
      <c r="M145" s="84">
        <v>86.3</v>
      </c>
      <c r="N145" s="84">
        <v>66.4</v>
      </c>
      <c r="O145" s="84">
        <v>45.3</v>
      </c>
      <c r="P145" s="84">
        <v>57.5</v>
      </c>
      <c r="Q145">
        <v>82.3</v>
      </c>
      <c r="R145">
        <v>96.3</v>
      </c>
      <c r="S145">
        <v>134</v>
      </c>
      <c r="T145">
        <v>357</v>
      </c>
      <c r="U145">
        <v>607</v>
      </c>
      <c r="V145">
        <v>1201</v>
      </c>
      <c r="W145">
        <v>1140</v>
      </c>
      <c r="X145">
        <v>695</v>
      </c>
      <c r="Y145">
        <v>521</v>
      </c>
      <c r="Z145" s="84">
        <v>469</v>
      </c>
      <c r="AA145" s="84">
        <v>451</v>
      </c>
      <c r="AB145" s="84">
        <v>442</v>
      </c>
      <c r="AC145" s="84">
        <v>443</v>
      </c>
    </row>
    <row r="146" spans="1:29" s="1" customFormat="1" ht="12">
      <c r="A146" s="1" t="s">
        <v>234</v>
      </c>
      <c r="B146" s="107">
        <v>75</v>
      </c>
      <c r="C146">
        <v>11590</v>
      </c>
      <c r="D146">
        <v>11863</v>
      </c>
      <c r="E146" t="s">
        <v>404</v>
      </c>
      <c r="F146" t="s">
        <v>404</v>
      </c>
      <c r="G146" t="s">
        <v>404</v>
      </c>
      <c r="H146" t="s">
        <v>404</v>
      </c>
      <c r="I146" t="s">
        <v>404</v>
      </c>
      <c r="J146" t="s">
        <v>404</v>
      </c>
      <c r="K146" t="s">
        <v>404</v>
      </c>
      <c r="L146" t="s">
        <v>404</v>
      </c>
      <c r="M146" t="s">
        <v>404</v>
      </c>
      <c r="N146" t="s">
        <v>404</v>
      </c>
      <c r="O146" t="s">
        <v>404</v>
      </c>
      <c r="P146" t="s">
        <v>404</v>
      </c>
      <c r="Q146" t="s">
        <v>404</v>
      </c>
      <c r="R146" t="s">
        <v>404</v>
      </c>
      <c r="S146" t="s">
        <v>404</v>
      </c>
      <c r="T146" t="s">
        <v>404</v>
      </c>
      <c r="U146" t="s">
        <v>404</v>
      </c>
      <c r="V146" t="s">
        <v>404</v>
      </c>
      <c r="W146" t="s">
        <v>404</v>
      </c>
      <c r="X146" t="s">
        <v>404</v>
      </c>
      <c r="Y146" t="s">
        <v>404</v>
      </c>
      <c r="Z146" t="s">
        <v>404</v>
      </c>
      <c r="AA146" t="s">
        <v>404</v>
      </c>
      <c r="AB146" t="s">
        <v>404</v>
      </c>
      <c r="AC146" t="s">
        <v>404</v>
      </c>
    </row>
    <row r="147" spans="1:29" s="1" customFormat="1" ht="12">
      <c r="A147" s="1" t="s">
        <v>320</v>
      </c>
      <c r="B147" s="98"/>
      <c r="C147">
        <v>68186</v>
      </c>
      <c r="D147">
        <v>67995</v>
      </c>
      <c r="E147">
        <v>71666</v>
      </c>
      <c r="F147">
        <v>67820</v>
      </c>
      <c r="G147">
        <v>64498</v>
      </c>
      <c r="H147">
        <v>57985</v>
      </c>
      <c r="I147">
        <v>54075</v>
      </c>
      <c r="J147">
        <v>53187</v>
      </c>
      <c r="K147">
        <v>52147</v>
      </c>
      <c r="L147">
        <v>50255</v>
      </c>
      <c r="M147">
        <v>50415</v>
      </c>
      <c r="N147">
        <v>51444</v>
      </c>
      <c r="O147">
        <v>50614</v>
      </c>
      <c r="P147">
        <v>49783</v>
      </c>
      <c r="Q147">
        <v>49920</v>
      </c>
      <c r="R147">
        <v>49237</v>
      </c>
      <c r="S147">
        <v>47726</v>
      </c>
      <c r="T147">
        <v>46983</v>
      </c>
      <c r="U147">
        <v>45899</v>
      </c>
      <c r="V147">
        <v>45940</v>
      </c>
      <c r="W147">
        <v>47259</v>
      </c>
      <c r="X147">
        <v>49046</v>
      </c>
      <c r="Y147">
        <v>49583</v>
      </c>
      <c r="Z147">
        <v>48164</v>
      </c>
      <c r="AA147">
        <v>49312</v>
      </c>
      <c r="AB147">
        <v>49297</v>
      </c>
      <c r="AC147" s="9">
        <v>48790</v>
      </c>
    </row>
    <row r="148" spans="1:29" s="1" customFormat="1" ht="12">
      <c r="A148" s="1" t="s">
        <v>235</v>
      </c>
      <c r="B148" s="107">
        <v>76</v>
      </c>
      <c r="C148" s="84">
        <v>7562</v>
      </c>
      <c r="D148" s="84">
        <v>7090</v>
      </c>
      <c r="E148" s="84">
        <v>7169</v>
      </c>
      <c r="F148" s="84">
        <v>6799</v>
      </c>
      <c r="G148" s="84">
        <v>7065</v>
      </c>
      <c r="H148" s="84">
        <v>6896</v>
      </c>
      <c r="I148" s="84">
        <v>7015</v>
      </c>
      <c r="J148" s="84">
        <v>7165</v>
      </c>
      <c r="K148" s="84">
        <v>7594</v>
      </c>
      <c r="L148" s="84">
        <v>8093</v>
      </c>
      <c r="M148" s="84">
        <v>8818</v>
      </c>
      <c r="N148" s="84">
        <v>9232</v>
      </c>
      <c r="O148" s="84">
        <v>9743</v>
      </c>
      <c r="P148" s="84">
        <v>9528</v>
      </c>
      <c r="Q148">
        <v>9347</v>
      </c>
      <c r="R148">
        <v>8008</v>
      </c>
      <c r="S148">
        <v>8804</v>
      </c>
      <c r="T148">
        <v>9520</v>
      </c>
      <c r="U148">
        <v>9898</v>
      </c>
      <c r="V148">
        <v>9891</v>
      </c>
      <c r="W148">
        <v>10995</v>
      </c>
      <c r="X148">
        <v>11527</v>
      </c>
      <c r="Y148">
        <v>8859</v>
      </c>
      <c r="Z148">
        <v>7132</v>
      </c>
      <c r="AA148">
        <v>6310</v>
      </c>
      <c r="AB148">
        <v>6177</v>
      </c>
      <c r="AC148" s="9">
        <v>5939</v>
      </c>
    </row>
    <row r="149" spans="1:29" s="1" customFormat="1" ht="12">
      <c r="A149" s="1" t="s">
        <v>177</v>
      </c>
      <c r="B149" s="98"/>
      <c r="C149" s="84">
        <v>4583</v>
      </c>
      <c r="D149" s="84">
        <v>3808</v>
      </c>
      <c r="E149">
        <v>3237</v>
      </c>
      <c r="F149" s="84">
        <v>2524</v>
      </c>
      <c r="G149" s="87">
        <v>2362</v>
      </c>
      <c r="H149">
        <v>2110</v>
      </c>
      <c r="I149">
        <v>2095</v>
      </c>
      <c r="J149">
        <v>1609</v>
      </c>
      <c r="K149">
        <v>1504</v>
      </c>
      <c r="L149">
        <v>1809</v>
      </c>
      <c r="M149">
        <v>1632</v>
      </c>
      <c r="N149">
        <v>1878</v>
      </c>
      <c r="O149">
        <v>2020</v>
      </c>
      <c r="P149">
        <v>2230</v>
      </c>
      <c r="Q149">
        <v>2169</v>
      </c>
      <c r="R149">
        <v>2336</v>
      </c>
      <c r="S149">
        <v>2162</v>
      </c>
      <c r="T149">
        <v>2141</v>
      </c>
      <c r="U149">
        <v>1919</v>
      </c>
      <c r="V149">
        <v>1955</v>
      </c>
      <c r="W149">
        <v>1817</v>
      </c>
      <c r="X149">
        <v>1619</v>
      </c>
      <c r="Y149">
        <v>1452</v>
      </c>
      <c r="Z149">
        <v>1472</v>
      </c>
      <c r="AA149">
        <v>1401</v>
      </c>
      <c r="AB149">
        <v>1245</v>
      </c>
      <c r="AC149">
        <v>1210</v>
      </c>
    </row>
    <row r="150" spans="1:29" s="1" customFormat="1" ht="15">
      <c r="A150" s="1" t="s">
        <v>223</v>
      </c>
      <c r="B150" s="107" t="s">
        <v>52</v>
      </c>
      <c r="C150" t="s">
        <v>473</v>
      </c>
      <c r="D150" t="s">
        <v>473</v>
      </c>
      <c r="E150" t="s">
        <v>473</v>
      </c>
      <c r="F150" t="s">
        <v>473</v>
      </c>
      <c r="G150" t="s">
        <v>473</v>
      </c>
      <c r="H150" t="s">
        <v>473</v>
      </c>
      <c r="I150" t="s">
        <v>473</v>
      </c>
      <c r="J150" t="s">
        <v>473</v>
      </c>
      <c r="K150" t="s">
        <v>473</v>
      </c>
      <c r="L150" t="s">
        <v>473</v>
      </c>
      <c r="M150" t="s">
        <v>473</v>
      </c>
      <c r="N150" t="s">
        <v>473</v>
      </c>
      <c r="O150" t="s">
        <v>473</v>
      </c>
      <c r="P150" t="s">
        <v>473</v>
      </c>
      <c r="Q150" t="s">
        <v>473</v>
      </c>
      <c r="R150" t="s">
        <v>473</v>
      </c>
      <c r="S150" t="s">
        <v>473</v>
      </c>
      <c r="T150" t="s">
        <v>473</v>
      </c>
      <c r="U150" t="s">
        <v>473</v>
      </c>
      <c r="V150" t="s">
        <v>473</v>
      </c>
      <c r="W150" t="s">
        <v>473</v>
      </c>
      <c r="X150">
        <v>26.3</v>
      </c>
      <c r="Y150">
        <v>21.8</v>
      </c>
      <c r="Z150">
        <v>19.5</v>
      </c>
      <c r="AA150">
        <v>17.9</v>
      </c>
      <c r="AB150" s="89" t="s">
        <v>473</v>
      </c>
      <c r="AC150" t="s">
        <v>473</v>
      </c>
    </row>
    <row r="151" spans="1:29" s="1" customFormat="1" ht="12">
      <c r="A151" s="1" t="s">
        <v>178</v>
      </c>
      <c r="B151" s="98"/>
      <c r="C151" s="84">
        <v>834</v>
      </c>
      <c r="D151" s="84">
        <v>830</v>
      </c>
      <c r="E151" s="84">
        <v>1082</v>
      </c>
      <c r="F151" s="84">
        <v>1071</v>
      </c>
      <c r="G151" s="84">
        <v>1076</v>
      </c>
      <c r="H151" s="84">
        <v>1089</v>
      </c>
      <c r="I151" s="84">
        <v>1138</v>
      </c>
      <c r="J151" s="84">
        <v>1147</v>
      </c>
      <c r="K151" s="84">
        <v>1210</v>
      </c>
      <c r="L151" s="84">
        <v>1282</v>
      </c>
      <c r="M151" s="84">
        <v>1293</v>
      </c>
      <c r="N151" s="84">
        <v>1337</v>
      </c>
      <c r="O151" s="84">
        <v>1373</v>
      </c>
      <c r="P151">
        <v>1489</v>
      </c>
      <c r="Q151">
        <v>1430</v>
      </c>
      <c r="R151">
        <v>1371</v>
      </c>
      <c r="S151">
        <v>1392</v>
      </c>
      <c r="T151">
        <v>1410</v>
      </c>
      <c r="U151">
        <v>1398</v>
      </c>
      <c r="V151">
        <v>1408</v>
      </c>
      <c r="W151">
        <v>1459</v>
      </c>
      <c r="X151">
        <v>1440</v>
      </c>
      <c r="Y151">
        <v>1373</v>
      </c>
      <c r="Z151">
        <v>1301</v>
      </c>
      <c r="AA151">
        <v>1232</v>
      </c>
      <c r="AB151">
        <v>1220</v>
      </c>
      <c r="AC151">
        <v>1197</v>
      </c>
    </row>
    <row r="152" spans="1:29" s="1" customFormat="1" ht="12">
      <c r="A152" s="1" t="s">
        <v>132</v>
      </c>
      <c r="B152" s="107">
        <v>78</v>
      </c>
      <c r="C152">
        <v>38056</v>
      </c>
      <c r="D152">
        <v>38353</v>
      </c>
      <c r="E152">
        <v>36892</v>
      </c>
      <c r="F152">
        <v>37412</v>
      </c>
      <c r="G152">
        <v>36337</v>
      </c>
      <c r="H152">
        <v>36531</v>
      </c>
      <c r="I152">
        <v>35627</v>
      </c>
      <c r="J152">
        <v>32539</v>
      </c>
      <c r="K152">
        <v>35868</v>
      </c>
      <c r="L152">
        <v>37606</v>
      </c>
      <c r="M152">
        <v>38847</v>
      </c>
      <c r="N152">
        <v>40370</v>
      </c>
      <c r="O152">
        <v>43063</v>
      </c>
      <c r="P152">
        <v>42357</v>
      </c>
      <c r="Q152">
        <v>43513</v>
      </c>
      <c r="R152">
        <v>43867</v>
      </c>
      <c r="S152">
        <v>44011</v>
      </c>
      <c r="T152">
        <v>42342</v>
      </c>
      <c r="U152">
        <v>40976</v>
      </c>
      <c r="V152" s="84">
        <v>39736</v>
      </c>
      <c r="W152" s="84">
        <v>41160</v>
      </c>
      <c r="X152" s="84">
        <v>40002</v>
      </c>
      <c r="Y152">
        <v>38876</v>
      </c>
      <c r="Z152">
        <v>38149</v>
      </c>
      <c r="AA152">
        <v>35436</v>
      </c>
      <c r="AB152">
        <v>32663</v>
      </c>
      <c r="AC152">
        <v>32657</v>
      </c>
    </row>
    <row r="153" spans="1:29" s="1" customFormat="1" ht="12">
      <c r="A153" s="1" t="s">
        <v>273</v>
      </c>
      <c r="B153" s="107">
        <v>79</v>
      </c>
      <c r="C153" t="s">
        <v>404</v>
      </c>
      <c r="D153" t="s">
        <v>404</v>
      </c>
      <c r="E153" t="s">
        <v>404</v>
      </c>
      <c r="F153" t="s">
        <v>404</v>
      </c>
      <c r="G153" t="s">
        <v>473</v>
      </c>
      <c r="H153">
        <v>101</v>
      </c>
      <c r="I153">
        <v>117</v>
      </c>
      <c r="J153">
        <v>114</v>
      </c>
      <c r="K153">
        <v>88.2</v>
      </c>
      <c r="L153">
        <v>85.6</v>
      </c>
      <c r="M153">
        <v>91.7</v>
      </c>
      <c r="N153">
        <v>120</v>
      </c>
      <c r="O153">
        <v>149</v>
      </c>
      <c r="P153">
        <v>188</v>
      </c>
      <c r="Q153">
        <v>307</v>
      </c>
      <c r="R153">
        <v>354</v>
      </c>
      <c r="S153">
        <v>382</v>
      </c>
      <c r="T153">
        <v>444</v>
      </c>
      <c r="U153">
        <v>559</v>
      </c>
      <c r="V153">
        <v>609</v>
      </c>
      <c r="W153">
        <v>597</v>
      </c>
      <c r="X153">
        <v>379</v>
      </c>
      <c r="Y153">
        <v>287</v>
      </c>
      <c r="Z153">
        <v>297</v>
      </c>
      <c r="AA153">
        <v>281</v>
      </c>
      <c r="AB153">
        <v>307</v>
      </c>
      <c r="AC153">
        <v>299</v>
      </c>
    </row>
    <row r="154" spans="1:29" s="1" customFormat="1" ht="12">
      <c r="A154" s="1" t="s">
        <v>198</v>
      </c>
      <c r="B154" s="107">
        <v>80</v>
      </c>
      <c r="C154" t="s">
        <v>404</v>
      </c>
      <c r="D154" t="s">
        <v>404</v>
      </c>
      <c r="E154" t="s">
        <v>404</v>
      </c>
      <c r="F154" t="s">
        <v>404</v>
      </c>
      <c r="G154" t="s">
        <v>473</v>
      </c>
      <c r="H154" s="84">
        <v>177</v>
      </c>
      <c r="I154" s="84">
        <v>95.8</v>
      </c>
      <c r="J154" s="84">
        <v>99.7</v>
      </c>
      <c r="K154">
        <v>111</v>
      </c>
      <c r="L154">
        <v>182</v>
      </c>
      <c r="M154">
        <v>317</v>
      </c>
      <c r="N154">
        <v>243</v>
      </c>
      <c r="O154">
        <v>317</v>
      </c>
      <c r="P154">
        <v>372</v>
      </c>
      <c r="Q154">
        <v>370</v>
      </c>
      <c r="R154">
        <v>362</v>
      </c>
      <c r="S154">
        <v>418</v>
      </c>
      <c r="T154">
        <v>456</v>
      </c>
      <c r="U154">
        <v>504</v>
      </c>
      <c r="V154">
        <v>550</v>
      </c>
      <c r="W154">
        <v>567</v>
      </c>
      <c r="X154">
        <v>428</v>
      </c>
      <c r="Y154">
        <v>357</v>
      </c>
      <c r="Z154">
        <v>345</v>
      </c>
      <c r="AA154">
        <v>345</v>
      </c>
      <c r="AB154">
        <v>357</v>
      </c>
      <c r="AC154">
        <v>355</v>
      </c>
    </row>
    <row r="155" spans="1:29" s="1" customFormat="1" ht="12">
      <c r="A155" s="1" t="s">
        <v>138</v>
      </c>
      <c r="B155" s="98"/>
      <c r="C155">
        <v>187</v>
      </c>
      <c r="D155">
        <v>172</v>
      </c>
      <c r="E155">
        <v>179</v>
      </c>
      <c r="F155">
        <v>197</v>
      </c>
      <c r="G155">
        <v>206</v>
      </c>
      <c r="H155">
        <v>188</v>
      </c>
      <c r="I155">
        <v>207</v>
      </c>
      <c r="J155">
        <v>202</v>
      </c>
      <c r="K155">
        <v>208</v>
      </c>
      <c r="L155">
        <v>225</v>
      </c>
      <c r="M155">
        <v>241</v>
      </c>
      <c r="N155">
        <v>245</v>
      </c>
      <c r="O155">
        <v>250</v>
      </c>
      <c r="P155">
        <v>313</v>
      </c>
      <c r="Q155">
        <v>279</v>
      </c>
      <c r="R155">
        <v>296</v>
      </c>
      <c r="S155">
        <v>311</v>
      </c>
      <c r="T155">
        <v>314</v>
      </c>
      <c r="U155">
        <v>308</v>
      </c>
      <c r="V155">
        <v>319</v>
      </c>
      <c r="W155" s="84">
        <v>294</v>
      </c>
      <c r="X155" s="84">
        <v>293</v>
      </c>
      <c r="Y155" s="84">
        <v>360</v>
      </c>
      <c r="Z155" s="84">
        <v>307</v>
      </c>
      <c r="AA155" s="84">
        <v>316</v>
      </c>
      <c r="AB155" s="84">
        <v>306</v>
      </c>
      <c r="AC155" s="84">
        <v>305</v>
      </c>
    </row>
    <row r="156" spans="1:29" s="1" customFormat="1" ht="12">
      <c r="A156" s="1" t="s">
        <v>423</v>
      </c>
      <c r="B156" s="107">
        <v>81</v>
      </c>
      <c r="C156" t="s">
        <v>404</v>
      </c>
      <c r="D156" t="s">
        <v>404</v>
      </c>
      <c r="E156" t="s">
        <v>404</v>
      </c>
      <c r="F156" t="s">
        <v>404</v>
      </c>
      <c r="G156" t="s">
        <v>473</v>
      </c>
      <c r="H156" t="s">
        <v>473</v>
      </c>
      <c r="I156" t="s">
        <v>473</v>
      </c>
      <c r="J156" t="s">
        <v>473</v>
      </c>
      <c r="K156">
        <v>167</v>
      </c>
      <c r="L156">
        <v>131</v>
      </c>
      <c r="M156">
        <v>135</v>
      </c>
      <c r="N156">
        <v>120</v>
      </c>
      <c r="O156">
        <v>137</v>
      </c>
      <c r="P156">
        <v>436</v>
      </c>
      <c r="Q156">
        <v>189</v>
      </c>
      <c r="R156">
        <v>172</v>
      </c>
      <c r="S156">
        <v>181</v>
      </c>
      <c r="T156">
        <v>169</v>
      </c>
      <c r="U156">
        <v>161</v>
      </c>
      <c r="V156">
        <v>186</v>
      </c>
      <c r="W156">
        <v>171</v>
      </c>
      <c r="X156">
        <v>167</v>
      </c>
      <c r="Y156">
        <v>142</v>
      </c>
      <c r="Z156">
        <v>132</v>
      </c>
      <c r="AA156">
        <v>125</v>
      </c>
      <c r="AB156">
        <v>125</v>
      </c>
      <c r="AC156">
        <v>127</v>
      </c>
    </row>
    <row r="157" spans="1:29" s="1" customFormat="1" ht="12">
      <c r="A157" s="1" t="s">
        <v>425</v>
      </c>
      <c r="B157" s="98" t="s">
        <v>505</v>
      </c>
      <c r="C157">
        <v>42.921</v>
      </c>
      <c r="D157">
        <v>37.726</v>
      </c>
      <c r="E157">
        <v>38.47</v>
      </c>
      <c r="F157">
        <v>45.844</v>
      </c>
      <c r="G157">
        <v>48.704</v>
      </c>
      <c r="H157">
        <v>52.304</v>
      </c>
      <c r="I157">
        <v>52.29</v>
      </c>
      <c r="J157">
        <v>55.924</v>
      </c>
      <c r="K157">
        <v>54.318</v>
      </c>
      <c r="L157">
        <v>49.861</v>
      </c>
      <c r="M157">
        <v>48.244</v>
      </c>
      <c r="N157">
        <v>46.896</v>
      </c>
      <c r="O157">
        <v>50.056</v>
      </c>
      <c r="P157">
        <v>49.432</v>
      </c>
      <c r="Q157">
        <v>51.002</v>
      </c>
      <c r="R157">
        <v>0.0538</v>
      </c>
      <c r="S157">
        <v>53.8</v>
      </c>
      <c r="T157">
        <v>67.9</v>
      </c>
      <c r="U157">
        <v>55.1</v>
      </c>
      <c r="V157">
        <v>55.2</v>
      </c>
      <c r="W157">
        <v>56.6</v>
      </c>
      <c r="X157">
        <v>61.7</v>
      </c>
      <c r="Y157">
        <v>63.4</v>
      </c>
      <c r="Z157">
        <v>55.9</v>
      </c>
      <c r="AA157">
        <v>52.8</v>
      </c>
      <c r="AB157">
        <v>59.7</v>
      </c>
      <c r="AC157">
        <v>59.5</v>
      </c>
    </row>
    <row r="158" spans="1:29" s="1" customFormat="1" ht="12">
      <c r="A158" s="1" t="s">
        <v>426</v>
      </c>
      <c r="B158" s="107" t="s">
        <v>53</v>
      </c>
      <c r="C158" t="s">
        <v>404</v>
      </c>
      <c r="D158" t="s">
        <v>404</v>
      </c>
      <c r="E158" t="s">
        <v>404</v>
      </c>
      <c r="F158" t="s">
        <v>404</v>
      </c>
      <c r="G158" t="s">
        <v>473</v>
      </c>
      <c r="H158">
        <v>33.3</v>
      </c>
      <c r="I158">
        <v>29.5</v>
      </c>
      <c r="J158">
        <v>37.2</v>
      </c>
      <c r="K158">
        <v>35.4</v>
      </c>
      <c r="L158">
        <v>36.1</v>
      </c>
      <c r="M158">
        <v>23.7</v>
      </c>
      <c r="N158">
        <v>18.8</v>
      </c>
      <c r="O158">
        <v>14.4</v>
      </c>
      <c r="P158">
        <v>15.9</v>
      </c>
      <c r="Q158">
        <v>18.7</v>
      </c>
      <c r="R158">
        <v>20.3</v>
      </c>
      <c r="S158">
        <v>18.2</v>
      </c>
      <c r="T158">
        <v>21.2</v>
      </c>
      <c r="U158">
        <v>26.9</v>
      </c>
      <c r="V158">
        <v>30.6</v>
      </c>
      <c r="W158">
        <v>37.7</v>
      </c>
      <c r="X158">
        <v>27.3</v>
      </c>
      <c r="Y158">
        <v>20.8</v>
      </c>
      <c r="Z158">
        <v>22.3</v>
      </c>
      <c r="AA158">
        <v>22</v>
      </c>
      <c r="AB158">
        <v>23.9</v>
      </c>
      <c r="AC158">
        <v>24.4</v>
      </c>
    </row>
    <row r="159" spans="1:29" s="1" customFormat="1" ht="12">
      <c r="A159" s="1" t="s">
        <v>428</v>
      </c>
      <c r="B159" s="107">
        <v>83</v>
      </c>
      <c r="C159" t="s">
        <v>473</v>
      </c>
      <c r="D159" t="s">
        <v>473</v>
      </c>
      <c r="E159" t="s">
        <v>473</v>
      </c>
      <c r="F159" t="s">
        <v>473</v>
      </c>
      <c r="G159" t="s">
        <v>473</v>
      </c>
      <c r="H159" t="s">
        <v>473</v>
      </c>
      <c r="I159" t="s">
        <v>473</v>
      </c>
      <c r="J159" t="s">
        <v>473</v>
      </c>
      <c r="K159" t="s">
        <v>473</v>
      </c>
      <c r="L159" t="s">
        <v>473</v>
      </c>
      <c r="M159" t="s">
        <v>473</v>
      </c>
      <c r="N159" t="s">
        <v>473</v>
      </c>
      <c r="O159" t="s">
        <v>473</v>
      </c>
      <c r="P159" t="s">
        <v>473</v>
      </c>
      <c r="Q159" t="s">
        <v>473</v>
      </c>
      <c r="R159" t="s">
        <v>473</v>
      </c>
      <c r="S159"/>
      <c r="T159"/>
      <c r="U159" s="84">
        <v>84.3</v>
      </c>
      <c r="V159">
        <v>76.2</v>
      </c>
      <c r="W159">
        <v>86.8</v>
      </c>
      <c r="X159">
        <v>79.7</v>
      </c>
      <c r="Y159">
        <v>81.4</v>
      </c>
      <c r="Z159">
        <v>79.4</v>
      </c>
      <c r="AA159">
        <v>70.7</v>
      </c>
      <c r="AB159">
        <v>68.3</v>
      </c>
      <c r="AC159">
        <v>69.5</v>
      </c>
    </row>
    <row r="160" spans="1:29" s="1" customFormat="1" ht="12">
      <c r="A160" s="1" t="s">
        <v>129</v>
      </c>
      <c r="B160" s="98"/>
      <c r="C160">
        <v>13812</v>
      </c>
      <c r="D160">
        <v>13943</v>
      </c>
      <c r="E160">
        <v>13550</v>
      </c>
      <c r="F160">
        <v>13174</v>
      </c>
      <c r="G160">
        <v>13098</v>
      </c>
      <c r="H160">
        <v>12036</v>
      </c>
      <c r="I160">
        <v>11608</v>
      </c>
      <c r="J160">
        <v>11278</v>
      </c>
      <c r="K160">
        <v>11342</v>
      </c>
      <c r="L160">
        <v>11224</v>
      </c>
      <c r="M160">
        <v>11183</v>
      </c>
      <c r="N160">
        <v>11729</v>
      </c>
      <c r="O160">
        <v>11267</v>
      </c>
      <c r="P160">
        <v>11560</v>
      </c>
      <c r="Q160">
        <v>11547</v>
      </c>
      <c r="R160">
        <v>11712</v>
      </c>
      <c r="S160">
        <v>11802</v>
      </c>
      <c r="T160">
        <v>11821</v>
      </c>
      <c r="U160">
        <v>12375</v>
      </c>
      <c r="V160">
        <v>12541</v>
      </c>
      <c r="W160">
        <v>12325</v>
      </c>
      <c r="X160">
        <v>12590</v>
      </c>
      <c r="Y160">
        <v>12061</v>
      </c>
      <c r="Z160">
        <v>11654</v>
      </c>
      <c r="AA160">
        <v>11192</v>
      </c>
      <c r="AB160">
        <v>10258</v>
      </c>
      <c r="AC160">
        <v>10328</v>
      </c>
    </row>
    <row r="161" spans="1:29" s="1" customFormat="1" ht="12">
      <c r="A161" s="1" t="s">
        <v>418</v>
      </c>
      <c r="B161" s="98"/>
      <c r="C161">
        <v>5707</v>
      </c>
      <c r="D161">
        <v>5859</v>
      </c>
      <c r="E161">
        <v>5906</v>
      </c>
      <c r="F161">
        <v>5727</v>
      </c>
      <c r="G161">
        <v>6207</v>
      </c>
      <c r="H161">
        <v>5784</v>
      </c>
      <c r="I161">
        <v>6082</v>
      </c>
      <c r="J161">
        <v>5492</v>
      </c>
      <c r="K161">
        <v>5568</v>
      </c>
      <c r="L161">
        <v>5475</v>
      </c>
      <c r="M161">
        <v>5837</v>
      </c>
      <c r="N161">
        <v>5868</v>
      </c>
      <c r="O161">
        <v>5676</v>
      </c>
      <c r="P161">
        <v>5711</v>
      </c>
      <c r="Q161">
        <v>6863</v>
      </c>
      <c r="R161">
        <v>6598</v>
      </c>
      <c r="S161">
        <v>6764</v>
      </c>
      <c r="T161">
        <v>6365</v>
      </c>
      <c r="U161">
        <v>6352</v>
      </c>
      <c r="V161">
        <v>6757</v>
      </c>
      <c r="W161">
        <v>6794</v>
      </c>
      <c r="X161">
        <v>7210</v>
      </c>
      <c r="Y161">
        <v>7099</v>
      </c>
      <c r="Z161">
        <v>7232</v>
      </c>
      <c r="AA161">
        <v>7363</v>
      </c>
      <c r="AB161">
        <v>7398</v>
      </c>
      <c r="AC161">
        <v>7235</v>
      </c>
    </row>
    <row r="162" spans="1:29" s="1" customFormat="1" ht="12">
      <c r="A162" s="1" t="s">
        <v>228</v>
      </c>
      <c r="B162" s="107">
        <v>84</v>
      </c>
      <c r="C162">
        <v>8468</v>
      </c>
      <c r="D162">
        <v>7140</v>
      </c>
      <c r="E162">
        <v>7417</v>
      </c>
      <c r="F162">
        <v>5223</v>
      </c>
      <c r="G162">
        <v>5060</v>
      </c>
      <c r="H162">
        <v>5546</v>
      </c>
      <c r="I162">
        <v>5536</v>
      </c>
      <c r="J162">
        <v>5571</v>
      </c>
      <c r="K162">
        <v>5862</v>
      </c>
      <c r="L162">
        <v>6414</v>
      </c>
      <c r="M162">
        <v>6653</v>
      </c>
      <c r="N162">
        <v>6543</v>
      </c>
      <c r="O162">
        <v>6351</v>
      </c>
      <c r="P162">
        <v>6544</v>
      </c>
      <c r="Q162">
        <v>6657</v>
      </c>
      <c r="R162">
        <v>6920</v>
      </c>
      <c r="S162">
        <v>7234</v>
      </c>
      <c r="T162">
        <v>7733</v>
      </c>
      <c r="U162">
        <v>8235</v>
      </c>
      <c r="V162">
        <v>9309</v>
      </c>
      <c r="W162">
        <v>8452</v>
      </c>
      <c r="X162">
        <v>8912</v>
      </c>
      <c r="Y162">
        <v>9326</v>
      </c>
      <c r="Z162">
        <v>9455</v>
      </c>
      <c r="AA162">
        <v>9538</v>
      </c>
      <c r="AB162">
        <v>9431</v>
      </c>
      <c r="AC162">
        <v>9257</v>
      </c>
    </row>
    <row r="163" spans="1:29" s="1" customFormat="1" ht="12">
      <c r="A163" s="1" t="s">
        <v>360</v>
      </c>
      <c r="B163" s="98"/>
      <c r="C163">
        <v>3642</v>
      </c>
      <c r="D163">
        <v>3823</v>
      </c>
      <c r="E163">
        <v>3930</v>
      </c>
      <c r="F163">
        <v>4051</v>
      </c>
      <c r="G163">
        <v>4160</v>
      </c>
      <c r="H163">
        <v>4027</v>
      </c>
      <c r="I163">
        <v>3918</v>
      </c>
      <c r="J163">
        <v>4207</v>
      </c>
      <c r="K163">
        <v>4057</v>
      </c>
      <c r="L163">
        <v>4145</v>
      </c>
      <c r="M163">
        <v>4054</v>
      </c>
      <c r="N163">
        <v>4266</v>
      </c>
      <c r="O163">
        <v>4393</v>
      </c>
      <c r="P163">
        <v>4568</v>
      </c>
      <c r="Q163">
        <v>4697</v>
      </c>
      <c r="R163">
        <v>4532</v>
      </c>
      <c r="S163">
        <v>4813</v>
      </c>
      <c r="T163">
        <v>5102</v>
      </c>
      <c r="U163">
        <v>4957</v>
      </c>
      <c r="V163">
        <v>4744</v>
      </c>
      <c r="W163">
        <v>4762</v>
      </c>
      <c r="X163">
        <v>5205</v>
      </c>
      <c r="Y163">
        <v>5294</v>
      </c>
      <c r="Z163">
        <v>4866</v>
      </c>
      <c r="AA163">
        <v>4359</v>
      </c>
      <c r="AB163">
        <v>4842</v>
      </c>
      <c r="AC163" s="9">
        <v>4784</v>
      </c>
    </row>
    <row r="164" spans="1:29" s="1" customFormat="1" ht="12">
      <c r="A164" s="1" t="s">
        <v>357</v>
      </c>
      <c r="B164" s="98" t="s">
        <v>385</v>
      </c>
      <c r="C164" s="84">
        <v>9887</v>
      </c>
      <c r="D164" s="84">
        <v>10145</v>
      </c>
      <c r="E164" s="84">
        <v>4604</v>
      </c>
      <c r="F164" s="84">
        <v>4706</v>
      </c>
      <c r="G164" s="84">
        <v>3704</v>
      </c>
      <c r="H164" s="84">
        <v>2235</v>
      </c>
      <c r="I164" s="84">
        <v>2662</v>
      </c>
      <c r="J164" s="84">
        <v>2592</v>
      </c>
      <c r="K164" s="84">
        <v>2519</v>
      </c>
      <c r="L164" s="84">
        <v>2824</v>
      </c>
      <c r="M164" s="84">
        <v>2565</v>
      </c>
      <c r="N164">
        <v>2315</v>
      </c>
      <c r="O164">
        <v>2203</v>
      </c>
      <c r="P164">
        <v>2311</v>
      </c>
      <c r="Q164">
        <v>2298</v>
      </c>
      <c r="R164">
        <v>2371</v>
      </c>
      <c r="S164">
        <v>2549</v>
      </c>
      <c r="T164">
        <v>2697</v>
      </c>
      <c r="U164">
        <v>2779</v>
      </c>
      <c r="V164">
        <v>2665</v>
      </c>
      <c r="W164">
        <v>2937</v>
      </c>
      <c r="X164">
        <v>2498</v>
      </c>
      <c r="Y164">
        <v>2300</v>
      </c>
      <c r="Z164">
        <v>2380</v>
      </c>
      <c r="AA164">
        <v>2566</v>
      </c>
      <c r="AB164">
        <v>2548</v>
      </c>
      <c r="AC164">
        <v>2521</v>
      </c>
    </row>
    <row r="165" spans="1:29" s="1" customFormat="1" ht="12">
      <c r="A165" s="1" t="s">
        <v>498</v>
      </c>
      <c r="B165" s="107">
        <v>85</v>
      </c>
      <c r="C165" s="84" t="s">
        <v>473</v>
      </c>
      <c r="D165" s="84" t="s">
        <v>473</v>
      </c>
      <c r="E165" s="84" t="s">
        <v>473</v>
      </c>
      <c r="F165" s="84" t="s">
        <v>473</v>
      </c>
      <c r="G165" s="84">
        <v>62300</v>
      </c>
      <c r="H165" s="84">
        <v>54400</v>
      </c>
      <c r="I165" s="84">
        <v>51400</v>
      </c>
      <c r="J165" s="84">
        <v>33800</v>
      </c>
      <c r="K165" s="84">
        <v>32000</v>
      </c>
      <c r="L165" s="84">
        <v>34900</v>
      </c>
      <c r="M165" s="84">
        <v>20800</v>
      </c>
      <c r="N165" s="84">
        <v>23100</v>
      </c>
      <c r="O165" s="84">
        <v>31100</v>
      </c>
      <c r="P165" s="84">
        <v>33700</v>
      </c>
      <c r="Q165" s="84">
        <v>37300</v>
      </c>
      <c r="R165" s="84">
        <v>39100</v>
      </c>
      <c r="S165" s="84">
        <v>40870</v>
      </c>
      <c r="T165" s="84">
        <v>46446</v>
      </c>
      <c r="U165" s="84">
        <v>51404</v>
      </c>
      <c r="V165" s="84">
        <v>55954</v>
      </c>
      <c r="W165" s="84">
        <v>61484</v>
      </c>
      <c r="X165" s="84">
        <v>64504</v>
      </c>
      <c r="Y165" s="84">
        <v>65807</v>
      </c>
      <c r="Z165" s="84">
        <v>70238</v>
      </c>
      <c r="AA165" s="84">
        <v>80995</v>
      </c>
      <c r="AB165" s="84">
        <v>84864</v>
      </c>
      <c r="AC165" s="84">
        <v>87836</v>
      </c>
    </row>
    <row r="166" spans="1:29" s="1" customFormat="1" ht="12">
      <c r="A166" s="1" t="s">
        <v>400</v>
      </c>
      <c r="B166" s="107">
        <v>86</v>
      </c>
      <c r="C166" t="s">
        <v>404</v>
      </c>
      <c r="D166" t="s">
        <v>404</v>
      </c>
      <c r="E166" t="s">
        <v>404</v>
      </c>
      <c r="F166" t="s">
        <v>404</v>
      </c>
      <c r="G166" t="s">
        <v>473</v>
      </c>
      <c r="H166" t="s">
        <v>473</v>
      </c>
      <c r="I166" t="s">
        <v>473</v>
      </c>
      <c r="J166" t="s">
        <v>473</v>
      </c>
      <c r="K166">
        <v>1185</v>
      </c>
      <c r="L166">
        <v>1316</v>
      </c>
      <c r="M166">
        <v>1204</v>
      </c>
      <c r="N166">
        <v>1129</v>
      </c>
      <c r="O166">
        <v>1633</v>
      </c>
      <c r="P166">
        <v>1300</v>
      </c>
      <c r="Q166">
        <v>1438</v>
      </c>
      <c r="R166">
        <v>1260</v>
      </c>
      <c r="S166">
        <v>1165</v>
      </c>
      <c r="T166">
        <v>976</v>
      </c>
      <c r="U166">
        <v>985</v>
      </c>
      <c r="V166">
        <v>1110</v>
      </c>
      <c r="W166">
        <v>1077</v>
      </c>
      <c r="X166">
        <v>1059</v>
      </c>
      <c r="Y166">
        <v>1028</v>
      </c>
      <c r="Z166">
        <v>987</v>
      </c>
      <c r="AA166" s="84">
        <v>954</v>
      </c>
      <c r="AB166" s="84">
        <v>919</v>
      </c>
      <c r="AC166" s="84">
        <v>921</v>
      </c>
    </row>
    <row r="167" spans="1:29" s="1" customFormat="1" ht="12">
      <c r="A167" s="1" t="s">
        <v>401</v>
      </c>
      <c r="B167" s="98" t="s">
        <v>505</v>
      </c>
      <c r="C167" t="s">
        <v>404</v>
      </c>
      <c r="D167" t="s">
        <v>404</v>
      </c>
      <c r="E167" t="s">
        <v>404</v>
      </c>
      <c r="F167" t="s">
        <v>404</v>
      </c>
      <c r="G167" t="s">
        <v>404</v>
      </c>
      <c r="H167">
        <v>1116</v>
      </c>
      <c r="I167">
        <v>1152</v>
      </c>
      <c r="J167">
        <v>2041</v>
      </c>
      <c r="K167">
        <v>2027</v>
      </c>
      <c r="L167">
        <v>1631</v>
      </c>
      <c r="M167">
        <v>1275</v>
      </c>
      <c r="N167">
        <v>1114</v>
      </c>
      <c r="O167">
        <v>1158</v>
      </c>
      <c r="P167">
        <v>1305</v>
      </c>
      <c r="Q167">
        <v>1322</v>
      </c>
      <c r="R167">
        <v>1402</v>
      </c>
      <c r="S167">
        <v>1303</v>
      </c>
      <c r="T167">
        <v>1412</v>
      </c>
      <c r="U167">
        <v>1432</v>
      </c>
      <c r="V167">
        <v>1440</v>
      </c>
      <c r="W167">
        <v>1474</v>
      </c>
      <c r="X167">
        <v>1410</v>
      </c>
      <c r="Y167">
        <v>1233</v>
      </c>
      <c r="Z167">
        <v>1061</v>
      </c>
      <c r="AA167">
        <v>1061</v>
      </c>
      <c r="AB167">
        <v>988</v>
      </c>
      <c r="AC167">
        <v>994</v>
      </c>
    </row>
    <row r="168" spans="1:29" s="1" customFormat="1" ht="12">
      <c r="A168" s="1" t="s">
        <v>369</v>
      </c>
      <c r="B168" s="98" t="s">
        <v>385</v>
      </c>
      <c r="C168" t="s">
        <v>404</v>
      </c>
      <c r="D168" t="s">
        <v>404</v>
      </c>
      <c r="E168" t="s">
        <v>404</v>
      </c>
      <c r="F168" t="s">
        <v>404</v>
      </c>
      <c r="G168" s="84">
        <v>551</v>
      </c>
      <c r="H168" s="84">
        <v>473</v>
      </c>
      <c r="I168" s="84">
        <v>459</v>
      </c>
      <c r="J168">
        <v>523</v>
      </c>
      <c r="K168">
        <v>537</v>
      </c>
      <c r="L168">
        <v>515</v>
      </c>
      <c r="M168">
        <v>514</v>
      </c>
      <c r="N168">
        <v>484</v>
      </c>
      <c r="O168">
        <v>440</v>
      </c>
      <c r="P168">
        <v>540</v>
      </c>
      <c r="Q168">
        <v>599</v>
      </c>
      <c r="R168">
        <v>624</v>
      </c>
      <c r="S168">
        <v>662</v>
      </c>
      <c r="T168">
        <v>675</v>
      </c>
      <c r="U168">
        <v>773</v>
      </c>
      <c r="V168">
        <v>778</v>
      </c>
      <c r="W168">
        <v>823</v>
      </c>
      <c r="X168">
        <v>829</v>
      </c>
      <c r="Y168">
        <v>825</v>
      </c>
      <c r="Z168">
        <v>666</v>
      </c>
      <c r="AA168">
        <v>573</v>
      </c>
      <c r="AB168">
        <v>544</v>
      </c>
      <c r="AC168">
        <v>545</v>
      </c>
    </row>
    <row r="169" spans="1:29" s="1" customFormat="1" ht="12">
      <c r="A169" s="1" t="s">
        <v>370</v>
      </c>
      <c r="B169" s="98"/>
      <c r="C169">
        <v>15831</v>
      </c>
      <c r="D169">
        <v>16386</v>
      </c>
      <c r="E169">
        <v>15346</v>
      </c>
      <c r="F169">
        <v>14868</v>
      </c>
      <c r="G169">
        <v>13750</v>
      </c>
      <c r="H169">
        <v>14950</v>
      </c>
      <c r="I169">
        <v>13461</v>
      </c>
      <c r="J169">
        <v>13947</v>
      </c>
      <c r="K169">
        <v>13626</v>
      </c>
      <c r="L169">
        <v>13750</v>
      </c>
      <c r="M169">
        <v>13514</v>
      </c>
      <c r="N169">
        <v>13868</v>
      </c>
      <c r="O169">
        <v>14364</v>
      </c>
      <c r="P169">
        <v>14548</v>
      </c>
      <c r="Q169">
        <v>14897</v>
      </c>
      <c r="R169">
        <v>14755</v>
      </c>
      <c r="S169">
        <v>15230</v>
      </c>
      <c r="T169">
        <v>15339</v>
      </c>
      <c r="U169">
        <v>17932</v>
      </c>
      <c r="V169">
        <v>18527</v>
      </c>
      <c r="W169">
        <v>18584</v>
      </c>
      <c r="X169">
        <v>17820</v>
      </c>
      <c r="Y169">
        <v>15977</v>
      </c>
      <c r="Z169">
        <v>13990</v>
      </c>
      <c r="AA169">
        <v>14700</v>
      </c>
      <c r="AB169">
        <v>12822</v>
      </c>
      <c r="AC169">
        <v>12765</v>
      </c>
    </row>
    <row r="170" spans="1:29" s="1" customFormat="1" ht="12">
      <c r="A170" s="1" t="s">
        <v>371</v>
      </c>
      <c r="B170" s="107">
        <v>87</v>
      </c>
      <c r="C170" s="84">
        <v>8178</v>
      </c>
      <c r="D170" s="84">
        <v>8273</v>
      </c>
      <c r="E170" s="84">
        <v>8428</v>
      </c>
      <c r="F170" s="84">
        <v>7939</v>
      </c>
      <c r="G170">
        <v>7715</v>
      </c>
      <c r="H170">
        <v>7693</v>
      </c>
      <c r="I170">
        <v>7675</v>
      </c>
      <c r="J170">
        <v>7693</v>
      </c>
      <c r="K170">
        <v>7793</v>
      </c>
      <c r="L170">
        <v>7404</v>
      </c>
      <c r="M170">
        <v>7615</v>
      </c>
      <c r="N170">
        <v>7904</v>
      </c>
      <c r="O170">
        <v>8190</v>
      </c>
      <c r="P170">
        <v>7656</v>
      </c>
      <c r="Q170">
        <v>7452</v>
      </c>
      <c r="R170">
        <v>7398</v>
      </c>
      <c r="S170">
        <v>6962</v>
      </c>
      <c r="T170">
        <v>7053</v>
      </c>
      <c r="U170">
        <v>6943</v>
      </c>
      <c r="V170">
        <v>7125</v>
      </c>
      <c r="W170">
        <v>6337</v>
      </c>
      <c r="X170">
        <v>6215</v>
      </c>
      <c r="Y170">
        <v>6726</v>
      </c>
      <c r="Z170">
        <v>6324</v>
      </c>
      <c r="AA170">
        <v>6459</v>
      </c>
      <c r="AB170">
        <v>6469</v>
      </c>
      <c r="AC170">
        <v>6519</v>
      </c>
    </row>
    <row r="171" spans="1:29" s="1" customFormat="1" ht="12">
      <c r="A171" s="1" t="s">
        <v>373</v>
      </c>
      <c r="B171" s="107" t="s">
        <v>54</v>
      </c>
      <c r="C171">
        <v>7772</v>
      </c>
      <c r="D171">
        <v>7923</v>
      </c>
      <c r="E171">
        <v>8402</v>
      </c>
      <c r="F171">
        <v>8112</v>
      </c>
      <c r="G171">
        <v>7877</v>
      </c>
      <c r="H171">
        <v>6994</v>
      </c>
      <c r="I171">
        <v>6931</v>
      </c>
      <c r="J171">
        <v>7013</v>
      </c>
      <c r="K171">
        <v>6636</v>
      </c>
      <c r="L171">
        <v>6396</v>
      </c>
      <c r="M171">
        <v>6381</v>
      </c>
      <c r="N171">
        <v>5905</v>
      </c>
      <c r="O171">
        <v>5818</v>
      </c>
      <c r="P171">
        <v>5682</v>
      </c>
      <c r="Q171">
        <v>5438</v>
      </c>
      <c r="R171">
        <v>5297</v>
      </c>
      <c r="S171">
        <v>5199</v>
      </c>
      <c r="T171">
        <v>5117</v>
      </c>
      <c r="U171">
        <v>4871</v>
      </c>
      <c r="V171">
        <v>4902</v>
      </c>
      <c r="W171">
        <v>5021</v>
      </c>
      <c r="X171">
        <v>5016</v>
      </c>
      <c r="Y171">
        <v>4844</v>
      </c>
      <c r="Z171">
        <v>4974</v>
      </c>
      <c r="AA171">
        <v>4881</v>
      </c>
      <c r="AB171">
        <v>5321</v>
      </c>
      <c r="AC171">
        <v>5053</v>
      </c>
    </row>
    <row r="172" spans="1:29" s="1" customFormat="1" ht="12">
      <c r="A172" s="1" t="s">
        <v>447</v>
      </c>
      <c r="B172" s="98" t="s">
        <v>385</v>
      </c>
      <c r="C172">
        <v>9397</v>
      </c>
      <c r="D172">
        <v>10875</v>
      </c>
      <c r="E172">
        <v>13137</v>
      </c>
      <c r="F172">
        <v>13495</v>
      </c>
      <c r="G172">
        <v>14210</v>
      </c>
      <c r="H172">
        <v>15702</v>
      </c>
      <c r="I172">
        <v>15355</v>
      </c>
      <c r="J172">
        <v>15774</v>
      </c>
      <c r="K172">
        <v>17661</v>
      </c>
      <c r="L172">
        <v>18400</v>
      </c>
      <c r="M172">
        <v>19280</v>
      </c>
      <c r="N172">
        <v>21287</v>
      </c>
      <c r="O172">
        <v>20601</v>
      </c>
      <c r="P172">
        <v>18885</v>
      </c>
      <c r="Q172">
        <v>20094</v>
      </c>
      <c r="R172">
        <v>18136</v>
      </c>
      <c r="S172">
        <v>16551</v>
      </c>
      <c r="T172">
        <v>15668</v>
      </c>
      <c r="U172">
        <v>16511</v>
      </c>
      <c r="V172">
        <v>15924</v>
      </c>
      <c r="W172">
        <v>16142</v>
      </c>
      <c r="X172">
        <v>17276</v>
      </c>
      <c r="Y172">
        <v>16955</v>
      </c>
      <c r="Z172">
        <v>17181</v>
      </c>
      <c r="AA172">
        <v>17832</v>
      </c>
      <c r="AB172">
        <v>18682</v>
      </c>
      <c r="AC172">
        <v>19085</v>
      </c>
    </row>
    <row r="173" spans="1:29" s="1" customFormat="1" ht="12">
      <c r="A173" s="1" t="s">
        <v>449</v>
      </c>
      <c r="B173" s="107">
        <v>89</v>
      </c>
      <c r="C173">
        <v>58231</v>
      </c>
      <c r="D173">
        <v>58741</v>
      </c>
      <c r="E173">
        <v>58824</v>
      </c>
      <c r="F173">
        <v>59504</v>
      </c>
      <c r="G173">
        <v>55578</v>
      </c>
      <c r="H173">
        <v>53042</v>
      </c>
      <c r="I173">
        <v>51583</v>
      </c>
      <c r="J173">
        <v>48380</v>
      </c>
      <c r="K173">
        <v>48092</v>
      </c>
      <c r="L173">
        <v>46578</v>
      </c>
      <c r="M173">
        <v>46835</v>
      </c>
      <c r="N173">
        <v>46775</v>
      </c>
      <c r="O173">
        <v>48000</v>
      </c>
      <c r="P173">
        <v>49941</v>
      </c>
      <c r="Q173">
        <v>53179</v>
      </c>
      <c r="R173">
        <v>57005</v>
      </c>
      <c r="S173">
        <v>57665</v>
      </c>
      <c r="T173">
        <v>58150</v>
      </c>
      <c r="U173">
        <v>58527</v>
      </c>
      <c r="V173">
        <v>60375</v>
      </c>
      <c r="W173">
        <v>63070</v>
      </c>
      <c r="X173">
        <v>64297</v>
      </c>
      <c r="Y173">
        <v>62942</v>
      </c>
      <c r="Z173">
        <v>60284</v>
      </c>
      <c r="AA173">
        <v>57717</v>
      </c>
      <c r="AB173">
        <v>56231</v>
      </c>
      <c r="AC173">
        <v>57891</v>
      </c>
    </row>
    <row r="174" spans="1:29" s="1" customFormat="1" ht="12">
      <c r="A174" s="1" t="s">
        <v>450</v>
      </c>
      <c r="B174" s="107" t="s">
        <v>55</v>
      </c>
      <c r="C174" t="s">
        <v>404</v>
      </c>
      <c r="D174" t="s">
        <v>404</v>
      </c>
      <c r="E174" t="s">
        <v>404</v>
      </c>
      <c r="F174" t="s">
        <v>404</v>
      </c>
      <c r="G174" t="s">
        <v>473</v>
      </c>
      <c r="H174">
        <v>461</v>
      </c>
      <c r="I174">
        <v>2030</v>
      </c>
      <c r="J174">
        <v>2181</v>
      </c>
      <c r="K174">
        <v>2102</v>
      </c>
      <c r="L174">
        <v>2605</v>
      </c>
      <c r="M174">
        <v>2106</v>
      </c>
      <c r="N174">
        <v>1940</v>
      </c>
      <c r="O174">
        <v>2405</v>
      </c>
      <c r="P174">
        <v>2032</v>
      </c>
      <c r="Q174">
        <v>2160</v>
      </c>
      <c r="R174">
        <v>2496</v>
      </c>
      <c r="S174">
        <v>2694</v>
      </c>
      <c r="T174">
        <v>3263</v>
      </c>
      <c r="U174">
        <v>3661</v>
      </c>
      <c r="V174">
        <v>4449</v>
      </c>
      <c r="W174">
        <v>4352</v>
      </c>
      <c r="X174" s="84">
        <v>3865</v>
      </c>
      <c r="Y174" s="84">
        <v>3990</v>
      </c>
      <c r="Z174" s="84">
        <v>3922</v>
      </c>
      <c r="AA174" s="84">
        <v>4595</v>
      </c>
      <c r="AB174" s="84">
        <v>5327</v>
      </c>
      <c r="AC174" s="84">
        <v>5338</v>
      </c>
    </row>
    <row r="175" spans="1:29" s="1" customFormat="1" ht="15">
      <c r="A175" s="1" t="s">
        <v>378</v>
      </c>
      <c r="B175" s="107">
        <v>91</v>
      </c>
      <c r="C175" t="s">
        <v>473</v>
      </c>
      <c r="D175" t="s">
        <v>473</v>
      </c>
      <c r="E175" t="s">
        <v>473</v>
      </c>
      <c r="F175" t="s">
        <v>473</v>
      </c>
      <c r="G175" s="81" t="s">
        <v>404</v>
      </c>
      <c r="H175" s="81" t="s">
        <v>404</v>
      </c>
      <c r="I175" s="81" t="s">
        <v>404</v>
      </c>
      <c r="J175" s="81" t="s">
        <v>404</v>
      </c>
      <c r="K175" s="81" t="s">
        <v>404</v>
      </c>
      <c r="L175" s="81" t="s">
        <v>404</v>
      </c>
      <c r="M175" s="81" t="s">
        <v>404</v>
      </c>
      <c r="N175" s="81" t="s">
        <v>404</v>
      </c>
      <c r="O175" s="81" t="s">
        <v>404</v>
      </c>
      <c r="P175" s="81" t="s">
        <v>404</v>
      </c>
      <c r="Q175" s="81" t="s">
        <v>404</v>
      </c>
      <c r="R175" s="81" t="s">
        <v>404</v>
      </c>
      <c r="S175" s="81" t="s">
        <v>404</v>
      </c>
      <c r="T175" s="81" t="s">
        <v>404</v>
      </c>
      <c r="U175" s="81" t="s">
        <v>404</v>
      </c>
      <c r="V175" s="81" t="s">
        <v>404</v>
      </c>
      <c r="W175" s="81" t="s">
        <v>404</v>
      </c>
      <c r="X175" s="81" t="s">
        <v>404</v>
      </c>
      <c r="Y175" s="81" t="s">
        <v>404</v>
      </c>
      <c r="Z175" s="81" t="s">
        <v>404</v>
      </c>
      <c r="AA175" s="81" t="s">
        <v>404</v>
      </c>
      <c r="AB175" s="81" t="s">
        <v>404</v>
      </c>
      <c r="AC175" s="81" t="s">
        <v>404</v>
      </c>
    </row>
    <row r="176" spans="1:53" ht="15">
      <c r="A176" s="4" t="s">
        <v>456</v>
      </c>
      <c r="B176" s="98"/>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29" s="1" customFormat="1" ht="12">
      <c r="A177" s="1" t="s">
        <v>344</v>
      </c>
      <c r="B177" s="107">
        <v>92</v>
      </c>
      <c r="C177">
        <v>242</v>
      </c>
      <c r="D177">
        <v>252</v>
      </c>
      <c r="E177">
        <v>275</v>
      </c>
      <c r="F177">
        <v>299</v>
      </c>
      <c r="G177">
        <v>318</v>
      </c>
      <c r="H177">
        <v>309</v>
      </c>
      <c r="I177">
        <v>313</v>
      </c>
      <c r="J177">
        <v>324</v>
      </c>
      <c r="K177">
        <v>345</v>
      </c>
      <c r="L177">
        <v>338</v>
      </c>
      <c r="M177">
        <v>346</v>
      </c>
      <c r="N177">
        <v>387</v>
      </c>
      <c r="O177">
        <v>384</v>
      </c>
      <c r="P177">
        <v>405</v>
      </c>
      <c r="Q177">
        <v>483</v>
      </c>
      <c r="R177">
        <v>555</v>
      </c>
      <c r="S177">
        <v>559</v>
      </c>
      <c r="T177">
        <v>553</v>
      </c>
      <c r="U177">
        <v>602</v>
      </c>
      <c r="V177">
        <v>637</v>
      </c>
      <c r="W177">
        <v>688</v>
      </c>
      <c r="X177">
        <v>774</v>
      </c>
      <c r="Y177">
        <v>774</v>
      </c>
      <c r="Z177">
        <v>878</v>
      </c>
      <c r="AA177">
        <v>928</v>
      </c>
      <c r="AB177">
        <v>1172</v>
      </c>
      <c r="AC177">
        <v>1236</v>
      </c>
    </row>
    <row r="178" spans="1:29" s="1" customFormat="1" ht="15">
      <c r="A178" s="1" t="s">
        <v>345</v>
      </c>
      <c r="B178" s="98"/>
      <c r="C178" s="110">
        <v>5472</v>
      </c>
      <c r="D178" s="110">
        <v>4410</v>
      </c>
      <c r="E178" s="110">
        <v>4343</v>
      </c>
      <c r="F178" s="110">
        <v>4372</v>
      </c>
      <c r="G178" s="110">
        <v>4410</v>
      </c>
      <c r="H178" s="110">
        <v>4321</v>
      </c>
      <c r="I178" s="110">
        <v>4288</v>
      </c>
      <c r="J178" s="110">
        <v>4031</v>
      </c>
      <c r="K178" s="110">
        <v>3794</v>
      </c>
      <c r="L178" s="110">
        <v>3847</v>
      </c>
      <c r="M178" s="110">
        <v>4111</v>
      </c>
      <c r="N178" s="110">
        <v>4175</v>
      </c>
      <c r="O178" s="110">
        <v>4463</v>
      </c>
      <c r="P178" s="110">
        <v>4771</v>
      </c>
      <c r="Q178">
        <v>4990</v>
      </c>
      <c r="R178">
        <v>5227</v>
      </c>
      <c r="S178">
        <v>4945</v>
      </c>
      <c r="T178">
        <v>4936</v>
      </c>
      <c r="U178">
        <v>5050</v>
      </c>
      <c r="V178">
        <v>5086</v>
      </c>
      <c r="W178">
        <v>3569</v>
      </c>
      <c r="X178">
        <v>4597</v>
      </c>
      <c r="Y178">
        <v>4473</v>
      </c>
      <c r="Z178">
        <v>4287</v>
      </c>
      <c r="AA178">
        <v>4170</v>
      </c>
      <c r="AB178">
        <v>4303</v>
      </c>
      <c r="AC178">
        <v>4255</v>
      </c>
    </row>
    <row r="179" spans="1:29" s="1" customFormat="1" ht="12">
      <c r="A179" s="1" t="s">
        <v>346</v>
      </c>
      <c r="B179" s="107" t="s">
        <v>56</v>
      </c>
      <c r="C179">
        <v>2069</v>
      </c>
      <c r="D179">
        <v>2597</v>
      </c>
      <c r="E179">
        <v>2813</v>
      </c>
      <c r="F179">
        <v>2735</v>
      </c>
      <c r="G179">
        <v>2434</v>
      </c>
      <c r="H179">
        <v>3302</v>
      </c>
      <c r="I179">
        <v>5105</v>
      </c>
      <c r="J179">
        <v>3677</v>
      </c>
      <c r="K179">
        <v>4086</v>
      </c>
      <c r="L179">
        <v>4554</v>
      </c>
      <c r="M179">
        <v>4804</v>
      </c>
      <c r="N179">
        <v>6713</v>
      </c>
      <c r="O179">
        <v>9923</v>
      </c>
      <c r="P179">
        <v>10949</v>
      </c>
      <c r="Q179">
        <v>8234</v>
      </c>
      <c r="R179">
        <v>9635</v>
      </c>
      <c r="S179">
        <v>12199</v>
      </c>
      <c r="T179">
        <v>15128</v>
      </c>
      <c r="U179">
        <v>16384</v>
      </c>
      <c r="V179">
        <v>13636</v>
      </c>
      <c r="W179">
        <v>10188</v>
      </c>
      <c r="X179">
        <v>9809</v>
      </c>
      <c r="Y179" s="84">
        <v>11043</v>
      </c>
      <c r="Z179" s="84">
        <v>11007</v>
      </c>
      <c r="AA179" s="84">
        <v>9573</v>
      </c>
      <c r="AB179" t="s">
        <v>473</v>
      </c>
      <c r="AC179" t="s">
        <v>473</v>
      </c>
    </row>
    <row r="180" spans="1:29" s="1" customFormat="1" ht="12">
      <c r="A180" s="1" t="s">
        <v>171</v>
      </c>
      <c r="B180" s="107">
        <v>94</v>
      </c>
      <c r="C180" t="s">
        <v>473</v>
      </c>
      <c r="D180" t="s">
        <v>473</v>
      </c>
      <c r="E180" t="s">
        <v>473</v>
      </c>
      <c r="F180" t="s">
        <v>473</v>
      </c>
      <c r="G180" t="s">
        <v>473</v>
      </c>
      <c r="H180" t="s">
        <v>473</v>
      </c>
      <c r="I180" t="s">
        <v>473</v>
      </c>
      <c r="J180" t="s">
        <v>473</v>
      </c>
      <c r="K180" t="s">
        <v>473</v>
      </c>
      <c r="L180" t="s">
        <v>473</v>
      </c>
      <c r="M180" t="s">
        <v>473</v>
      </c>
      <c r="N180" t="s">
        <v>473</v>
      </c>
      <c r="O180" t="s">
        <v>473</v>
      </c>
      <c r="P180" t="s">
        <v>473</v>
      </c>
      <c r="Q180" t="s">
        <v>473</v>
      </c>
      <c r="R180" t="s">
        <v>473</v>
      </c>
      <c r="S180" s="87">
        <v>1886</v>
      </c>
      <c r="T180" s="87">
        <v>2545</v>
      </c>
      <c r="U180" s="87">
        <v>1828</v>
      </c>
      <c r="V180" s="87">
        <v>2729</v>
      </c>
      <c r="W180">
        <v>3407</v>
      </c>
      <c r="X180">
        <v>3231</v>
      </c>
      <c r="Y180">
        <v>3789</v>
      </c>
      <c r="Z180">
        <v>5905</v>
      </c>
      <c r="AA180">
        <v>5688</v>
      </c>
      <c r="AB180">
        <v>7251</v>
      </c>
      <c r="AC180">
        <v>7896</v>
      </c>
    </row>
    <row r="181" spans="1:29" s="1" customFormat="1" ht="15">
      <c r="A181" s="1" t="s">
        <v>298</v>
      </c>
      <c r="B181" s="107">
        <v>95</v>
      </c>
      <c r="C181" s="110">
        <v>15543</v>
      </c>
      <c r="D181" s="110">
        <v>13284</v>
      </c>
      <c r="E181" s="110">
        <v>13647</v>
      </c>
      <c r="F181" s="110">
        <v>18090</v>
      </c>
      <c r="G181" s="110">
        <v>14130</v>
      </c>
      <c r="H181" s="110">
        <v>15181</v>
      </c>
      <c r="I181" s="110">
        <v>14235</v>
      </c>
      <c r="J181" s="110">
        <v>12549</v>
      </c>
      <c r="K181" s="110">
        <v>13372</v>
      </c>
      <c r="L181" s="110">
        <v>13730</v>
      </c>
      <c r="M181" s="110">
        <v>13744</v>
      </c>
      <c r="N181" s="110">
        <v>13877</v>
      </c>
      <c r="O181" s="110">
        <v>14478</v>
      </c>
      <c r="P181" s="110">
        <v>15346</v>
      </c>
      <c r="Q181" s="110">
        <v>17267</v>
      </c>
      <c r="R181" s="110">
        <v>17279</v>
      </c>
      <c r="S181" s="84">
        <v>16514</v>
      </c>
      <c r="T181" s="84">
        <v>15898</v>
      </c>
      <c r="U181" s="84">
        <v>16940</v>
      </c>
      <c r="V181" s="84">
        <v>16691</v>
      </c>
      <c r="W181" s="84">
        <v>16143</v>
      </c>
      <c r="X181" s="84">
        <v>16562</v>
      </c>
      <c r="Y181" s="84">
        <v>15972</v>
      </c>
      <c r="Z181" s="84">
        <v>15510</v>
      </c>
      <c r="AA181" s="84">
        <v>15964</v>
      </c>
      <c r="AB181" s="84">
        <v>16019</v>
      </c>
      <c r="AC181" s="84">
        <v>16032</v>
      </c>
    </row>
    <row r="182" spans="1:29" s="1" customFormat="1" ht="15">
      <c r="A182" s="1" t="s">
        <v>145</v>
      </c>
      <c r="B182" s="98"/>
      <c r="C182" s="110">
        <v>1008</v>
      </c>
      <c r="D182" s="110">
        <v>802</v>
      </c>
      <c r="E182" s="110">
        <v>671</v>
      </c>
      <c r="F182" s="110">
        <v>856</v>
      </c>
      <c r="G182" s="110">
        <v>697</v>
      </c>
      <c r="H182" s="110">
        <v>732</v>
      </c>
      <c r="I182" s="110">
        <v>743</v>
      </c>
      <c r="J182" s="110">
        <v>535</v>
      </c>
      <c r="K182" s="110">
        <v>708</v>
      </c>
      <c r="L182" s="110">
        <v>731</v>
      </c>
      <c r="M182" s="110">
        <v>793</v>
      </c>
      <c r="N182">
        <v>813</v>
      </c>
      <c r="O182">
        <v>835</v>
      </c>
      <c r="P182">
        <v>820</v>
      </c>
      <c r="Q182">
        <v>794</v>
      </c>
      <c r="R182">
        <v>916</v>
      </c>
      <c r="S182">
        <v>850</v>
      </c>
      <c r="T182">
        <v>845</v>
      </c>
      <c r="U182">
        <v>924</v>
      </c>
      <c r="V182">
        <v>1290</v>
      </c>
      <c r="W182">
        <v>1460</v>
      </c>
      <c r="X182">
        <v>1539</v>
      </c>
      <c r="Y182">
        <v>1428</v>
      </c>
      <c r="Z182">
        <v>1385</v>
      </c>
      <c r="AA182">
        <v>1190</v>
      </c>
      <c r="AB182">
        <v>1078</v>
      </c>
      <c r="AC182">
        <v>1196</v>
      </c>
    </row>
    <row r="183" spans="1:29" s="1" customFormat="1" ht="12">
      <c r="A183" s="1" t="s">
        <v>146</v>
      </c>
      <c r="B183" s="98"/>
      <c r="C183">
        <v>3636</v>
      </c>
      <c r="D183">
        <v>4513</v>
      </c>
      <c r="E183">
        <v>17414</v>
      </c>
      <c r="F183">
        <v>22695</v>
      </c>
      <c r="G183">
        <v>11503</v>
      </c>
      <c r="H183">
        <v>5565</v>
      </c>
      <c r="I183">
        <v>5905</v>
      </c>
      <c r="J183">
        <v>6476</v>
      </c>
      <c r="K183">
        <v>5508</v>
      </c>
      <c r="L183">
        <v>4196</v>
      </c>
      <c r="M183">
        <v>3915</v>
      </c>
      <c r="N183">
        <v>3804</v>
      </c>
      <c r="O183">
        <v>4441</v>
      </c>
      <c r="P183">
        <v>4365</v>
      </c>
      <c r="Q183">
        <v>4504</v>
      </c>
      <c r="R183">
        <v>4854</v>
      </c>
      <c r="S183">
        <v>5225</v>
      </c>
      <c r="T183">
        <v>5056</v>
      </c>
      <c r="U183">
        <v>4998</v>
      </c>
      <c r="V183">
        <v>5309</v>
      </c>
      <c r="W183">
        <v>4888</v>
      </c>
      <c r="X183">
        <v>4782</v>
      </c>
      <c r="Y183">
        <v>4716</v>
      </c>
      <c r="Z183">
        <v>5393</v>
      </c>
      <c r="AA183">
        <v>5855</v>
      </c>
      <c r="AB183">
        <v>5644</v>
      </c>
      <c r="AC183">
        <v>5815</v>
      </c>
    </row>
    <row r="184" spans="1:29" s="1" customFormat="1" ht="15">
      <c r="A184" s="1" t="s">
        <v>147</v>
      </c>
      <c r="B184" s="98"/>
      <c r="C184" s="110">
        <v>291</v>
      </c>
      <c r="D184" t="s">
        <v>473</v>
      </c>
      <c r="E184" s="110">
        <v>928</v>
      </c>
      <c r="F184" s="110">
        <v>721</v>
      </c>
      <c r="G184" s="110">
        <v>1284</v>
      </c>
      <c r="H184" s="110">
        <v>1071</v>
      </c>
      <c r="I184" s="110">
        <v>1343</v>
      </c>
      <c r="J184" s="110">
        <v>1376</v>
      </c>
      <c r="K184" s="110">
        <v>1208</v>
      </c>
      <c r="L184" s="110">
        <v>1012</v>
      </c>
      <c r="M184">
        <v>975</v>
      </c>
      <c r="N184">
        <v>1157</v>
      </c>
      <c r="O184">
        <v>1302</v>
      </c>
      <c r="P184">
        <v>1347</v>
      </c>
      <c r="Q184">
        <v>1253</v>
      </c>
      <c r="R184">
        <v>1259</v>
      </c>
      <c r="S184">
        <v>1280</v>
      </c>
      <c r="T184" s="84">
        <v>1300</v>
      </c>
      <c r="U184" s="84">
        <v>1291</v>
      </c>
      <c r="V184" s="84">
        <v>1417</v>
      </c>
      <c r="W184">
        <v>1298</v>
      </c>
      <c r="X184">
        <v>1564</v>
      </c>
      <c r="Y184" s="84">
        <v>1665</v>
      </c>
      <c r="Z184">
        <v>1627</v>
      </c>
      <c r="AA184">
        <v>1649</v>
      </c>
      <c r="AB184" s="84">
        <v>1709</v>
      </c>
      <c r="AC184" s="84">
        <v>1936</v>
      </c>
    </row>
    <row r="185" spans="1:29" s="1" customFormat="1" ht="12">
      <c r="A185" s="1" t="s">
        <v>149</v>
      </c>
      <c r="B185" s="107" t="s">
        <v>57</v>
      </c>
      <c r="C185">
        <v>2495</v>
      </c>
      <c r="D185">
        <v>2507</v>
      </c>
      <c r="E185">
        <v>2814</v>
      </c>
      <c r="F185">
        <v>2332</v>
      </c>
      <c r="G185">
        <v>2792</v>
      </c>
      <c r="H185">
        <v>2620</v>
      </c>
      <c r="I185">
        <v>2784</v>
      </c>
      <c r="J185">
        <v>2805</v>
      </c>
      <c r="K185">
        <v>2650</v>
      </c>
      <c r="L185">
        <v>2742</v>
      </c>
      <c r="M185">
        <v>2429</v>
      </c>
      <c r="N185">
        <v>2457</v>
      </c>
      <c r="O185">
        <v>2926</v>
      </c>
      <c r="P185">
        <v>3404</v>
      </c>
      <c r="Q185">
        <v>3505</v>
      </c>
      <c r="R185">
        <v>3687</v>
      </c>
      <c r="S185">
        <v>4145</v>
      </c>
      <c r="T185">
        <v>4997</v>
      </c>
      <c r="U185">
        <v>5343</v>
      </c>
      <c r="V185">
        <v>5413</v>
      </c>
      <c r="W185">
        <v>5154</v>
      </c>
      <c r="X185">
        <v>4822</v>
      </c>
      <c r="Y185">
        <v>5094</v>
      </c>
      <c r="Z185">
        <v>6668</v>
      </c>
      <c r="AA185">
        <v>11985</v>
      </c>
      <c r="AB185">
        <v>8738</v>
      </c>
      <c r="AC185">
        <v>9246</v>
      </c>
    </row>
    <row r="186" spans="1:29" s="1" customFormat="1" ht="15">
      <c r="A186" s="1" t="s">
        <v>184</v>
      </c>
      <c r="B186" s="98"/>
      <c r="C186">
        <v>2289</v>
      </c>
      <c r="D186">
        <v>1914</v>
      </c>
      <c r="E186">
        <v>1732</v>
      </c>
      <c r="F186">
        <v>1880</v>
      </c>
      <c r="G186" t="s">
        <v>473</v>
      </c>
      <c r="H186" t="s">
        <v>473</v>
      </c>
      <c r="I186" t="s">
        <v>473</v>
      </c>
      <c r="J186" t="s">
        <v>473</v>
      </c>
      <c r="K186" t="s">
        <v>473</v>
      </c>
      <c r="L186" t="s">
        <v>473</v>
      </c>
      <c r="M186" t="s">
        <v>473</v>
      </c>
      <c r="N186" t="s">
        <v>473</v>
      </c>
      <c r="O186" t="s">
        <v>473</v>
      </c>
      <c r="P186" t="s">
        <v>473</v>
      </c>
      <c r="Q186" s="115">
        <v>1252</v>
      </c>
      <c r="R186" s="115">
        <v>1263</v>
      </c>
      <c r="S186">
        <v>1164</v>
      </c>
      <c r="T186">
        <v>1229</v>
      </c>
      <c r="U186">
        <v>1320</v>
      </c>
      <c r="V186">
        <v>1700</v>
      </c>
      <c r="W186">
        <v>2193</v>
      </c>
      <c r="X186">
        <v>1938</v>
      </c>
      <c r="Y186">
        <v>1913</v>
      </c>
      <c r="Z186" t="s">
        <v>473</v>
      </c>
      <c r="AA186" t="s">
        <v>473</v>
      </c>
      <c r="AB186" t="s">
        <v>473</v>
      </c>
      <c r="AC186" t="s">
        <v>473</v>
      </c>
    </row>
    <row r="187" spans="1:29" s="1" customFormat="1" ht="15">
      <c r="A187" s="1" t="s">
        <v>366</v>
      </c>
      <c r="B187" s="107" t="s">
        <v>58</v>
      </c>
      <c r="C187">
        <v>20894</v>
      </c>
      <c r="D187" s="110">
        <v>19744</v>
      </c>
      <c r="E187" s="110">
        <v>24811</v>
      </c>
      <c r="F187">
        <v>23661</v>
      </c>
      <c r="G187">
        <v>22239</v>
      </c>
      <c r="H187">
        <v>23569</v>
      </c>
      <c r="I187">
        <v>20344</v>
      </c>
      <c r="J187">
        <v>17933</v>
      </c>
      <c r="K187">
        <v>17904</v>
      </c>
      <c r="L187">
        <v>24314</v>
      </c>
      <c r="M187">
        <v>28083</v>
      </c>
      <c r="N187">
        <v>24998</v>
      </c>
      <c r="O187">
        <v>27552</v>
      </c>
      <c r="P187">
        <v>29344</v>
      </c>
      <c r="Q187">
        <v>25762</v>
      </c>
      <c r="R187">
        <v>25951</v>
      </c>
      <c r="S187">
        <v>28850</v>
      </c>
      <c r="T187">
        <v>34763</v>
      </c>
      <c r="U187">
        <v>39600</v>
      </c>
      <c r="V187">
        <v>45617</v>
      </c>
      <c r="W187">
        <v>44771</v>
      </c>
      <c r="X187">
        <v>46011</v>
      </c>
      <c r="Y187">
        <v>47881</v>
      </c>
      <c r="Z187">
        <v>48531</v>
      </c>
      <c r="AA187">
        <v>54913</v>
      </c>
      <c r="AB187">
        <v>62760</v>
      </c>
      <c r="AC187">
        <v>66996</v>
      </c>
    </row>
    <row r="188" spans="1:29" s="1" customFormat="1" ht="15">
      <c r="A188" s="1" t="s">
        <v>108</v>
      </c>
      <c r="B188" s="107">
        <v>98</v>
      </c>
      <c r="C188" s="110">
        <v>1178</v>
      </c>
      <c r="D188">
        <v>1205</v>
      </c>
      <c r="E188">
        <v>1117</v>
      </c>
      <c r="F188">
        <v>1806</v>
      </c>
      <c r="G188" s="110">
        <v>1673</v>
      </c>
      <c r="H188">
        <v>1325</v>
      </c>
      <c r="I188">
        <v>1505</v>
      </c>
      <c r="J188">
        <v>1513</v>
      </c>
      <c r="K188">
        <v>1471</v>
      </c>
      <c r="L188">
        <v>1517</v>
      </c>
      <c r="M188">
        <v>1601</v>
      </c>
      <c r="N188">
        <v>1723</v>
      </c>
      <c r="O188">
        <v>1856</v>
      </c>
      <c r="P188">
        <v>1951</v>
      </c>
      <c r="Q188">
        <v>2025</v>
      </c>
      <c r="R188">
        <v>2322</v>
      </c>
      <c r="S188">
        <v>2326</v>
      </c>
      <c r="T188">
        <v>2339</v>
      </c>
      <c r="U188">
        <v>2104</v>
      </c>
      <c r="V188">
        <v>2236</v>
      </c>
      <c r="W188">
        <v>2027</v>
      </c>
      <c r="X188">
        <v>2301</v>
      </c>
      <c r="Y188">
        <v>2366</v>
      </c>
      <c r="Z188">
        <v>2495</v>
      </c>
      <c r="AA188" t="s">
        <v>473</v>
      </c>
      <c r="AB188" t="s">
        <v>473</v>
      </c>
      <c r="AC188" t="s">
        <v>473</v>
      </c>
    </row>
    <row r="189" spans="1:29" s="1" customFormat="1" ht="12">
      <c r="A189" s="1" t="s">
        <v>109</v>
      </c>
      <c r="B189" s="107">
        <v>99</v>
      </c>
      <c r="C189" t="s">
        <v>473</v>
      </c>
      <c r="D189" t="s">
        <v>473</v>
      </c>
      <c r="E189" t="s">
        <v>473</v>
      </c>
      <c r="F189" t="s">
        <v>473</v>
      </c>
      <c r="G189" t="s">
        <v>473</v>
      </c>
      <c r="H189" t="s">
        <v>473</v>
      </c>
      <c r="I189" t="s">
        <v>473</v>
      </c>
      <c r="J189" t="s">
        <v>473</v>
      </c>
      <c r="K189" t="s">
        <v>473</v>
      </c>
      <c r="L189" s="84">
        <v>6034</v>
      </c>
      <c r="M189" s="84">
        <v>7115</v>
      </c>
      <c r="N189" s="84">
        <v>7356</v>
      </c>
      <c r="O189" s="84">
        <v>10075</v>
      </c>
      <c r="P189" s="84">
        <v>9670</v>
      </c>
      <c r="Q189" s="84">
        <v>8677</v>
      </c>
      <c r="R189" s="84">
        <v>9170</v>
      </c>
      <c r="S189" s="84">
        <v>10199</v>
      </c>
      <c r="T189" s="84">
        <v>9304</v>
      </c>
      <c r="U189" s="84">
        <v>9238</v>
      </c>
      <c r="V189" s="84">
        <v>9816</v>
      </c>
      <c r="W189" s="84">
        <v>11959</v>
      </c>
      <c r="X189" s="84">
        <v>14080</v>
      </c>
      <c r="Y189" s="84">
        <v>17657</v>
      </c>
      <c r="Z189" s="84">
        <v>19182</v>
      </c>
      <c r="AA189" s="84">
        <v>18898</v>
      </c>
      <c r="AB189" t="s">
        <v>473</v>
      </c>
      <c r="AC189" t="s">
        <v>473</v>
      </c>
    </row>
    <row r="190" spans="1:29" s="1" customFormat="1" ht="12">
      <c r="A190" s="1" t="s">
        <v>224</v>
      </c>
      <c r="B190" s="107">
        <v>100</v>
      </c>
      <c r="C190" t="s">
        <v>10</v>
      </c>
      <c r="D190" t="s">
        <v>10</v>
      </c>
      <c r="E190">
        <v>1360</v>
      </c>
      <c r="F190">
        <v>1274</v>
      </c>
      <c r="G190">
        <v>1251</v>
      </c>
      <c r="H190">
        <v>1083</v>
      </c>
      <c r="I190">
        <v>1111</v>
      </c>
      <c r="J190">
        <v>834</v>
      </c>
      <c r="K190">
        <v>759</v>
      </c>
      <c r="L190">
        <v>974</v>
      </c>
      <c r="M190">
        <v>935</v>
      </c>
      <c r="N190">
        <v>1014</v>
      </c>
      <c r="O190">
        <v>1207</v>
      </c>
      <c r="P190">
        <v>1282</v>
      </c>
      <c r="Q190">
        <v>1624</v>
      </c>
      <c r="R190">
        <v>1676</v>
      </c>
      <c r="S190">
        <v>1367</v>
      </c>
      <c r="T190">
        <v>1405</v>
      </c>
      <c r="U190">
        <v>1315</v>
      </c>
      <c r="V190">
        <v>1572</v>
      </c>
      <c r="W190">
        <v>1511</v>
      </c>
      <c r="X190" t="s">
        <v>473</v>
      </c>
      <c r="Y190" t="s">
        <v>473</v>
      </c>
      <c r="Z190">
        <v>1164</v>
      </c>
      <c r="AA190">
        <v>1219</v>
      </c>
      <c r="AB190">
        <v>1074</v>
      </c>
      <c r="AC190">
        <v>1416</v>
      </c>
    </row>
    <row r="191" spans="1:29" s="1" customFormat="1" ht="12">
      <c r="A191" s="1" t="s">
        <v>230</v>
      </c>
      <c r="B191" s="107">
        <v>101</v>
      </c>
      <c r="C191">
        <v>832</v>
      </c>
      <c r="D191">
        <v>800</v>
      </c>
      <c r="E191" t="s">
        <v>404</v>
      </c>
      <c r="F191" t="s">
        <v>404</v>
      </c>
      <c r="G191" t="s">
        <v>404</v>
      </c>
      <c r="H191" t="s">
        <v>404</v>
      </c>
      <c r="I191" t="s">
        <v>404</v>
      </c>
      <c r="J191" t="s">
        <v>404</v>
      </c>
      <c r="K191" t="s">
        <v>404</v>
      </c>
      <c r="L191" t="s">
        <v>404</v>
      </c>
      <c r="M191" t="s">
        <v>404</v>
      </c>
      <c r="N191" t="s">
        <v>404</v>
      </c>
      <c r="O191" t="s">
        <v>404</v>
      </c>
      <c r="P191" t="s">
        <v>404</v>
      </c>
      <c r="Q191" t="s">
        <v>404</v>
      </c>
      <c r="R191" t="s">
        <v>404</v>
      </c>
      <c r="S191" t="s">
        <v>404</v>
      </c>
      <c r="T191" t="s">
        <v>404</v>
      </c>
      <c r="U191" t="s">
        <v>404</v>
      </c>
      <c r="V191" t="s">
        <v>404</v>
      </c>
      <c r="W191" t="s">
        <v>404</v>
      </c>
      <c r="X191" t="s">
        <v>404</v>
      </c>
      <c r="Y191" t="s">
        <v>404</v>
      </c>
      <c r="Z191" t="s">
        <v>404</v>
      </c>
      <c r="AA191" t="s">
        <v>404</v>
      </c>
      <c r="AB191" t="s">
        <v>404</v>
      </c>
      <c r="AC191" t="s">
        <v>404</v>
      </c>
    </row>
    <row r="192" spans="1:29" s="1" customFormat="1" ht="12">
      <c r="A192" s="1" t="s">
        <v>176</v>
      </c>
      <c r="C192" t="s">
        <v>473</v>
      </c>
      <c r="D192" t="s">
        <v>473</v>
      </c>
      <c r="E192" t="s">
        <v>404</v>
      </c>
      <c r="F192" t="s">
        <v>404</v>
      </c>
      <c r="G192" t="s">
        <v>404</v>
      </c>
      <c r="H192" t="s">
        <v>404</v>
      </c>
      <c r="I192" t="s">
        <v>404</v>
      </c>
      <c r="J192" t="s">
        <v>404</v>
      </c>
      <c r="K192" t="s">
        <v>404</v>
      </c>
      <c r="L192" t="s">
        <v>404</v>
      </c>
      <c r="M192" t="s">
        <v>404</v>
      </c>
      <c r="N192" t="s">
        <v>404</v>
      </c>
      <c r="O192" t="s">
        <v>404</v>
      </c>
      <c r="P192" t="s">
        <v>404</v>
      </c>
      <c r="Q192" t="s">
        <v>404</v>
      </c>
      <c r="R192" t="s">
        <v>404</v>
      </c>
      <c r="S192" t="s">
        <v>404</v>
      </c>
      <c r="T192" t="s">
        <v>404</v>
      </c>
      <c r="U192" t="s">
        <v>404</v>
      </c>
      <c r="V192" t="s">
        <v>404</v>
      </c>
      <c r="W192" t="s">
        <v>404</v>
      </c>
      <c r="X192" t="s">
        <v>404</v>
      </c>
      <c r="Y192" t="s">
        <v>404</v>
      </c>
      <c r="Z192" t="s">
        <v>404</v>
      </c>
      <c r="AA192" t="s">
        <v>404</v>
      </c>
      <c r="AB192" t="s">
        <v>404</v>
      </c>
      <c r="AC192" t="s">
        <v>404</v>
      </c>
    </row>
    <row r="193" ht="12">
      <c r="AC193" s="1"/>
    </row>
    <row r="194" ht="12">
      <c r="A194" s="2" t="s">
        <v>1</v>
      </c>
    </row>
    <row r="195" spans="1:23" ht="12">
      <c r="A195" t="s">
        <v>506</v>
      </c>
      <c r="B195" s="9"/>
      <c r="C195" s="28"/>
      <c r="D195" s="28"/>
      <c r="E195" s="28"/>
      <c r="F195" s="28"/>
      <c r="G195" s="28"/>
      <c r="H195" s="28"/>
      <c r="I195" s="28"/>
      <c r="J195" s="28"/>
      <c r="K195" s="28"/>
      <c r="L195" s="28"/>
      <c r="M195" s="28"/>
      <c r="N195" s="28"/>
      <c r="O195" s="28"/>
      <c r="P195" s="28"/>
      <c r="Q195" s="28"/>
      <c r="R195" s="28"/>
      <c r="S195" s="28"/>
      <c r="T195" s="28"/>
      <c r="U195" s="28"/>
      <c r="V195" s="28"/>
      <c r="W195" s="28"/>
    </row>
    <row r="196" spans="1:23" ht="12">
      <c r="A196" t="s">
        <v>507</v>
      </c>
      <c r="B196" s="9"/>
      <c r="C196" s="28"/>
      <c r="D196" s="28"/>
      <c r="E196" s="28"/>
      <c r="F196" s="28"/>
      <c r="G196" s="28"/>
      <c r="H196" s="28"/>
      <c r="I196" s="28"/>
      <c r="J196" s="28"/>
      <c r="K196" s="28"/>
      <c r="L196" s="28"/>
      <c r="M196" s="28"/>
      <c r="N196" s="28"/>
      <c r="O196" s="28"/>
      <c r="P196" s="28"/>
      <c r="Q196" s="28"/>
      <c r="R196" s="28"/>
      <c r="S196" s="28"/>
      <c r="T196" s="28"/>
      <c r="U196" s="28"/>
      <c r="V196" s="28"/>
      <c r="W196" s="28"/>
    </row>
    <row r="197" spans="1:23" ht="12">
      <c r="A197" t="s">
        <v>508</v>
      </c>
      <c r="B197" s="9"/>
      <c r="C197" s="28"/>
      <c r="D197" s="28"/>
      <c r="E197" s="28"/>
      <c r="F197" s="28"/>
      <c r="G197" s="28"/>
      <c r="H197" s="28"/>
      <c r="I197" s="28"/>
      <c r="J197" s="28"/>
      <c r="K197" s="28"/>
      <c r="L197" s="28"/>
      <c r="M197" s="28"/>
      <c r="N197" s="28"/>
      <c r="O197" s="28"/>
      <c r="P197" s="28"/>
      <c r="Q197" s="28"/>
      <c r="R197" s="28"/>
      <c r="S197" s="28"/>
      <c r="T197" s="28"/>
      <c r="U197" s="28"/>
      <c r="V197" s="28"/>
      <c r="W197" s="28"/>
    </row>
    <row r="198" spans="1:23" ht="12">
      <c r="A198" t="s">
        <v>509</v>
      </c>
      <c r="B198" s="9"/>
      <c r="C198" s="28"/>
      <c r="D198" s="28"/>
      <c r="E198" s="28"/>
      <c r="F198" s="28"/>
      <c r="G198" s="28"/>
      <c r="H198" s="28"/>
      <c r="I198" s="28"/>
      <c r="J198" s="28"/>
      <c r="K198" s="28"/>
      <c r="L198" s="28"/>
      <c r="M198" s="28"/>
      <c r="N198" s="28"/>
      <c r="O198" s="28"/>
      <c r="P198" s="28"/>
      <c r="Q198" s="28"/>
      <c r="R198" s="28"/>
      <c r="S198" s="28"/>
      <c r="T198" s="28"/>
      <c r="U198" s="28"/>
      <c r="V198" s="28"/>
      <c r="W198" s="28"/>
    </row>
    <row r="199" spans="1:23" ht="12">
      <c r="A199" t="s">
        <v>510</v>
      </c>
      <c r="B199" s="9"/>
      <c r="C199" s="28"/>
      <c r="D199" s="28"/>
      <c r="E199" s="28"/>
      <c r="F199" s="28"/>
      <c r="G199" s="28"/>
      <c r="H199" s="28"/>
      <c r="I199" s="28"/>
      <c r="J199" s="28"/>
      <c r="K199" s="28"/>
      <c r="L199" s="28"/>
      <c r="M199" s="28"/>
      <c r="N199" s="28"/>
      <c r="O199" s="28"/>
      <c r="P199" s="28"/>
      <c r="Q199" s="28"/>
      <c r="R199" s="28"/>
      <c r="S199" s="28"/>
      <c r="T199" s="28"/>
      <c r="U199" s="28"/>
      <c r="V199" s="28"/>
      <c r="W199" s="28"/>
    </row>
    <row r="200" spans="3:23" ht="12">
      <c r="C200" s="28"/>
      <c r="D200" s="28"/>
      <c r="E200" s="28"/>
      <c r="F200" s="28"/>
      <c r="G200" s="28"/>
      <c r="H200" s="28"/>
      <c r="I200" s="28"/>
      <c r="J200" s="28"/>
      <c r="K200" s="28"/>
      <c r="L200" s="28"/>
      <c r="M200" s="28"/>
      <c r="N200" s="28"/>
      <c r="O200" s="28"/>
      <c r="P200" s="28"/>
      <c r="Q200" s="28"/>
      <c r="R200" s="28"/>
      <c r="S200" s="28"/>
      <c r="T200" s="28"/>
      <c r="U200" s="28"/>
      <c r="V200" s="28"/>
      <c r="W200" s="28"/>
    </row>
    <row r="201" spans="3:23" ht="12">
      <c r="C201" s="28"/>
      <c r="D201" s="28"/>
      <c r="E201" s="28"/>
      <c r="F201" s="28"/>
      <c r="G201" s="28"/>
      <c r="H201" s="28"/>
      <c r="I201" s="28"/>
      <c r="J201" s="28"/>
      <c r="K201" s="28"/>
      <c r="L201" s="28"/>
      <c r="M201" s="28"/>
      <c r="N201" s="28"/>
      <c r="O201" s="28"/>
      <c r="P201" s="28"/>
      <c r="Q201" s="28"/>
      <c r="R201" s="28"/>
      <c r="S201" s="28"/>
      <c r="T201" s="28"/>
      <c r="U201" s="28"/>
      <c r="V201" s="28"/>
      <c r="W201" s="28"/>
    </row>
    <row r="202" spans="3:23" ht="12">
      <c r="C202" s="28"/>
      <c r="D202" s="28"/>
      <c r="E202" s="28"/>
      <c r="F202" s="28"/>
      <c r="G202" s="28"/>
      <c r="H202" s="28"/>
      <c r="I202" s="28"/>
      <c r="J202" s="28"/>
      <c r="K202" s="28"/>
      <c r="L202" s="28"/>
      <c r="M202" s="28"/>
      <c r="N202" s="28"/>
      <c r="O202" s="28"/>
      <c r="P202" s="28"/>
      <c r="Q202" s="28"/>
      <c r="R202" s="28"/>
      <c r="S202" s="28"/>
      <c r="T202" s="28"/>
      <c r="U202" s="28"/>
      <c r="V202" s="28"/>
      <c r="W202" s="28"/>
    </row>
    <row r="203" spans="3:23" ht="12">
      <c r="C203" s="28"/>
      <c r="D203" s="28"/>
      <c r="E203" s="28"/>
      <c r="F203" s="28"/>
      <c r="G203" s="28"/>
      <c r="H203" s="28"/>
      <c r="I203" s="28"/>
      <c r="J203" s="28"/>
      <c r="K203" s="28"/>
      <c r="L203" s="28"/>
      <c r="M203" s="28"/>
      <c r="N203" s="28"/>
      <c r="O203" s="28"/>
      <c r="P203" s="28"/>
      <c r="Q203" s="28"/>
      <c r="R203" s="28"/>
      <c r="S203" s="28"/>
      <c r="T203" s="28"/>
      <c r="U203" s="28"/>
      <c r="V203" s="28"/>
      <c r="W203" s="28"/>
    </row>
    <row r="204" spans="3:23" ht="12">
      <c r="C204" s="28"/>
      <c r="D204" s="28"/>
      <c r="E204" s="28"/>
      <c r="F204" s="28"/>
      <c r="G204" s="28"/>
      <c r="H204" s="28"/>
      <c r="I204" s="28"/>
      <c r="J204" s="28"/>
      <c r="K204" s="28"/>
      <c r="L204" s="28"/>
      <c r="M204" s="28"/>
      <c r="N204" s="28"/>
      <c r="O204" s="28"/>
      <c r="P204" s="28"/>
      <c r="Q204" s="28"/>
      <c r="R204" s="28"/>
      <c r="S204" s="28"/>
      <c r="T204" s="28"/>
      <c r="U204" s="28"/>
      <c r="V204" s="28"/>
      <c r="W204" s="28"/>
    </row>
    <row r="205" spans="3:23" ht="12">
      <c r="C205" s="28"/>
      <c r="D205" s="28"/>
      <c r="E205" s="28"/>
      <c r="F205" s="28"/>
      <c r="G205" s="28"/>
      <c r="H205" s="28"/>
      <c r="I205" s="28"/>
      <c r="J205" s="28"/>
      <c r="K205" s="28"/>
      <c r="L205" s="28"/>
      <c r="M205" s="28"/>
      <c r="N205" s="28"/>
      <c r="O205" s="28"/>
      <c r="P205" s="28"/>
      <c r="Q205" s="28"/>
      <c r="R205" s="28"/>
      <c r="S205" s="28"/>
      <c r="T205" s="28"/>
      <c r="U205" s="28"/>
      <c r="V205" s="28"/>
      <c r="W205" s="28"/>
    </row>
    <row r="206" spans="3:23" ht="12">
      <c r="C206" s="28"/>
      <c r="D206" s="28"/>
      <c r="E206" s="28"/>
      <c r="F206" s="28"/>
      <c r="G206" s="28"/>
      <c r="H206" s="28"/>
      <c r="I206" s="28"/>
      <c r="J206" s="28"/>
      <c r="K206" s="28"/>
      <c r="L206" s="28"/>
      <c r="M206" s="28"/>
      <c r="N206" s="28"/>
      <c r="O206" s="28"/>
      <c r="P206" s="28"/>
      <c r="Q206" s="28"/>
      <c r="R206" s="28"/>
      <c r="S206" s="28"/>
      <c r="T206" s="28"/>
      <c r="U206" s="28"/>
      <c r="V206" s="28"/>
      <c r="W206" s="28"/>
    </row>
    <row r="207" spans="3:23" ht="12">
      <c r="C207" s="28"/>
      <c r="D207" s="28"/>
      <c r="E207" s="28"/>
      <c r="F207" s="28"/>
      <c r="G207" s="28"/>
      <c r="H207" s="28"/>
      <c r="I207" s="28"/>
      <c r="J207" s="28"/>
      <c r="K207" s="28"/>
      <c r="L207" s="28"/>
      <c r="M207" s="28"/>
      <c r="N207" s="28"/>
      <c r="O207" s="28"/>
      <c r="P207" s="28"/>
      <c r="Q207" s="28"/>
      <c r="R207" s="28"/>
      <c r="S207" s="28"/>
      <c r="T207" s="28"/>
      <c r="U207" s="28"/>
      <c r="V207" s="28"/>
      <c r="W207" s="28"/>
    </row>
    <row r="208" spans="3:23" ht="12">
      <c r="C208" s="28"/>
      <c r="D208" s="28"/>
      <c r="E208" s="28"/>
      <c r="F208" s="28"/>
      <c r="G208" s="28"/>
      <c r="H208" s="28"/>
      <c r="I208" s="28"/>
      <c r="J208" s="28"/>
      <c r="K208" s="28"/>
      <c r="L208" s="28"/>
      <c r="M208" s="28"/>
      <c r="N208" s="28"/>
      <c r="O208" s="28"/>
      <c r="P208" s="28"/>
      <c r="Q208" s="28"/>
      <c r="R208" s="28"/>
      <c r="S208" s="28"/>
      <c r="T208" s="28"/>
      <c r="U208" s="28"/>
      <c r="V208" s="28"/>
      <c r="W208" s="28"/>
    </row>
    <row r="209" spans="3:23" ht="12">
      <c r="C209" s="28"/>
      <c r="D209" s="28"/>
      <c r="E209" s="28"/>
      <c r="F209" s="28"/>
      <c r="G209" s="28"/>
      <c r="H209" s="28"/>
      <c r="I209" s="28"/>
      <c r="J209" s="28"/>
      <c r="K209" s="28"/>
      <c r="L209" s="28"/>
      <c r="M209" s="28"/>
      <c r="N209" s="28"/>
      <c r="O209" s="28"/>
      <c r="P209" s="28"/>
      <c r="Q209" s="28"/>
      <c r="R209" s="28"/>
      <c r="S209" s="28"/>
      <c r="T209" s="28"/>
      <c r="U209" s="28"/>
      <c r="V209" s="28"/>
      <c r="W209" s="28"/>
    </row>
    <row r="210" spans="3:23" ht="12">
      <c r="C210" s="28"/>
      <c r="D210" s="28"/>
      <c r="E210" s="28"/>
      <c r="F210" s="28"/>
      <c r="G210" s="28"/>
      <c r="H210" s="28"/>
      <c r="I210" s="28"/>
      <c r="J210" s="28"/>
      <c r="K210" s="28"/>
      <c r="L210" s="28"/>
      <c r="M210" s="28"/>
      <c r="N210" s="28"/>
      <c r="O210" s="28"/>
      <c r="P210" s="28"/>
      <c r="Q210" s="28"/>
      <c r="R210" s="28"/>
      <c r="S210" s="28"/>
      <c r="T210" s="28"/>
      <c r="U210" s="28"/>
      <c r="V210" s="28"/>
      <c r="W210" s="28"/>
    </row>
    <row r="211" spans="3:23" ht="12">
      <c r="C211" s="28"/>
      <c r="D211" s="28"/>
      <c r="E211" s="28"/>
      <c r="F211" s="28"/>
      <c r="G211" s="28"/>
      <c r="H211" s="28"/>
      <c r="I211" s="28"/>
      <c r="J211" s="28"/>
      <c r="K211" s="28"/>
      <c r="L211" s="28"/>
      <c r="M211" s="28"/>
      <c r="N211" s="28"/>
      <c r="O211" s="28"/>
      <c r="P211" s="28"/>
      <c r="Q211" s="28"/>
      <c r="R211" s="28"/>
      <c r="S211" s="28"/>
      <c r="T211" s="28"/>
      <c r="U211" s="28"/>
      <c r="V211" s="28"/>
      <c r="W211" s="28"/>
    </row>
    <row r="212" spans="3:23" ht="12">
      <c r="C212" s="28"/>
      <c r="D212" s="28"/>
      <c r="E212" s="28"/>
      <c r="F212" s="28"/>
      <c r="G212" s="28"/>
      <c r="H212" s="28"/>
      <c r="I212" s="28"/>
      <c r="J212" s="28"/>
      <c r="K212" s="28"/>
      <c r="L212" s="28"/>
      <c r="M212" s="28"/>
      <c r="N212" s="28"/>
      <c r="O212" s="28"/>
      <c r="P212" s="28"/>
      <c r="Q212" s="28"/>
      <c r="R212" s="28"/>
      <c r="S212" s="28"/>
      <c r="T212" s="28"/>
      <c r="U212" s="28"/>
      <c r="V212" s="28"/>
      <c r="W212" s="28"/>
    </row>
    <row r="213" spans="3:23" ht="12">
      <c r="C213" s="28"/>
      <c r="D213" s="28"/>
      <c r="E213" s="28"/>
      <c r="F213" s="28"/>
      <c r="G213" s="28"/>
      <c r="H213" s="28"/>
      <c r="I213" s="28"/>
      <c r="J213" s="28"/>
      <c r="K213" s="28"/>
      <c r="L213" s="28"/>
      <c r="M213" s="28"/>
      <c r="N213" s="28"/>
      <c r="O213" s="28"/>
      <c r="P213" s="28"/>
      <c r="Q213" s="28"/>
      <c r="R213" s="28"/>
      <c r="S213" s="28"/>
      <c r="T213" s="28"/>
      <c r="U213" s="28"/>
      <c r="V213" s="28"/>
      <c r="W213" s="28"/>
    </row>
    <row r="214" spans="3:23" ht="12">
      <c r="C214" s="28"/>
      <c r="D214" s="28"/>
      <c r="E214" s="28"/>
      <c r="F214" s="28"/>
      <c r="G214" s="28"/>
      <c r="H214" s="28"/>
      <c r="I214" s="28"/>
      <c r="J214" s="28"/>
      <c r="K214" s="28"/>
      <c r="L214" s="28"/>
      <c r="M214" s="28"/>
      <c r="N214" s="28"/>
      <c r="O214" s="28"/>
      <c r="P214" s="28"/>
      <c r="Q214" s="28"/>
      <c r="R214" s="28"/>
      <c r="S214" s="28"/>
      <c r="T214" s="28"/>
      <c r="U214" s="28"/>
      <c r="V214" s="28"/>
      <c r="W214" s="28"/>
    </row>
    <row r="215" spans="3:23" ht="12">
      <c r="C215" s="28"/>
      <c r="D215" s="28"/>
      <c r="E215" s="28"/>
      <c r="F215" s="28"/>
      <c r="G215" s="28"/>
      <c r="H215" s="28"/>
      <c r="I215" s="28"/>
      <c r="J215" s="28"/>
      <c r="K215" s="28"/>
      <c r="L215" s="28"/>
      <c r="M215" s="28"/>
      <c r="N215" s="28"/>
      <c r="O215" s="28"/>
      <c r="P215" s="28"/>
      <c r="Q215" s="28"/>
      <c r="R215" s="28"/>
      <c r="S215" s="28"/>
      <c r="T215" s="28"/>
      <c r="U215" s="28"/>
      <c r="V215" s="28"/>
      <c r="W215" s="28"/>
    </row>
    <row r="216" spans="3:23" ht="12">
      <c r="C216" s="28"/>
      <c r="D216" s="28"/>
      <c r="E216" s="28"/>
      <c r="F216" s="28"/>
      <c r="G216" s="28"/>
      <c r="H216" s="28"/>
      <c r="I216" s="28"/>
      <c r="J216" s="28"/>
      <c r="K216" s="28"/>
      <c r="L216" s="28"/>
      <c r="M216" s="28"/>
      <c r="N216" s="28"/>
      <c r="O216" s="28"/>
      <c r="P216" s="28"/>
      <c r="Q216" s="28"/>
      <c r="R216" s="28"/>
      <c r="S216" s="28"/>
      <c r="T216" s="28"/>
      <c r="U216" s="28"/>
      <c r="V216" s="28"/>
      <c r="W216" s="28"/>
    </row>
    <row r="217" spans="3:23" ht="12">
      <c r="C217" s="28"/>
      <c r="D217" s="28"/>
      <c r="E217" s="28"/>
      <c r="F217" s="28"/>
      <c r="G217" s="28"/>
      <c r="H217" s="28"/>
      <c r="I217" s="28"/>
      <c r="J217" s="28"/>
      <c r="K217" s="28"/>
      <c r="L217" s="28"/>
      <c r="M217" s="28"/>
      <c r="N217" s="28"/>
      <c r="O217" s="28"/>
      <c r="P217" s="28"/>
      <c r="Q217" s="28"/>
      <c r="R217" s="28"/>
      <c r="S217" s="28"/>
      <c r="T217" s="28"/>
      <c r="U217" s="28"/>
      <c r="V217" s="28"/>
      <c r="W217" s="28"/>
    </row>
    <row r="218" spans="3:23" ht="12">
      <c r="C218" s="28"/>
      <c r="D218" s="28"/>
      <c r="E218" s="28"/>
      <c r="F218" s="28"/>
      <c r="G218" s="28"/>
      <c r="H218" s="28"/>
      <c r="I218" s="28"/>
      <c r="J218" s="28"/>
      <c r="K218" s="28"/>
      <c r="L218" s="28"/>
      <c r="M218" s="28"/>
      <c r="N218" s="28"/>
      <c r="O218" s="28"/>
      <c r="P218" s="28"/>
      <c r="Q218" s="28"/>
      <c r="R218" s="28"/>
      <c r="S218" s="28"/>
      <c r="T218" s="28"/>
      <c r="U218" s="28"/>
      <c r="V218" s="28"/>
      <c r="W218" s="28"/>
    </row>
    <row r="219" spans="3:23" ht="12">
      <c r="C219" s="28"/>
      <c r="D219" s="28"/>
      <c r="E219" s="28"/>
      <c r="F219" s="28"/>
      <c r="G219" s="28"/>
      <c r="H219" s="28"/>
      <c r="I219" s="28"/>
      <c r="J219" s="28"/>
      <c r="K219" s="28"/>
      <c r="L219" s="28"/>
      <c r="M219" s="28"/>
      <c r="N219" s="28"/>
      <c r="O219" s="28"/>
      <c r="P219" s="28"/>
      <c r="Q219" s="28"/>
      <c r="R219" s="28"/>
      <c r="S219" s="28"/>
      <c r="T219" s="28"/>
      <c r="U219" s="28"/>
      <c r="V219" s="28"/>
      <c r="W219" s="28"/>
    </row>
    <row r="220" spans="3:23" ht="12">
      <c r="C220" s="28"/>
      <c r="D220" s="28"/>
      <c r="E220" s="28"/>
      <c r="F220" s="28"/>
      <c r="G220" s="28"/>
      <c r="H220" s="28"/>
      <c r="I220" s="28"/>
      <c r="J220" s="28"/>
      <c r="K220" s="28"/>
      <c r="L220" s="28"/>
      <c r="M220" s="28"/>
      <c r="N220" s="28"/>
      <c r="O220" s="28"/>
      <c r="P220" s="28"/>
      <c r="Q220" s="28"/>
      <c r="R220" s="28"/>
      <c r="S220" s="28"/>
      <c r="T220" s="28"/>
      <c r="U220" s="28"/>
      <c r="V220" s="28"/>
      <c r="W220" s="28"/>
    </row>
    <row r="221" spans="3:23" ht="12">
      <c r="C221" s="28"/>
      <c r="D221" s="28"/>
      <c r="E221" s="28"/>
      <c r="F221" s="28"/>
      <c r="G221" s="28"/>
      <c r="H221" s="28"/>
      <c r="I221" s="28"/>
      <c r="J221" s="28"/>
      <c r="K221" s="28"/>
      <c r="L221" s="28"/>
      <c r="M221" s="28"/>
      <c r="N221" s="28"/>
      <c r="O221" s="28"/>
      <c r="P221" s="28"/>
      <c r="Q221" s="28"/>
      <c r="R221" s="28"/>
      <c r="S221" s="28"/>
      <c r="T221" s="28"/>
      <c r="U221" s="28"/>
      <c r="V221" s="28"/>
      <c r="W221" s="28"/>
    </row>
    <row r="222" spans="3:23" ht="12">
      <c r="C222" s="28"/>
      <c r="D222" s="28"/>
      <c r="E222" s="28"/>
      <c r="F222" s="28"/>
      <c r="G222" s="28"/>
      <c r="H222" s="28"/>
      <c r="I222" s="28"/>
      <c r="J222" s="28"/>
      <c r="K222" s="28"/>
      <c r="L222" s="28"/>
      <c r="M222" s="28"/>
      <c r="N222" s="28"/>
      <c r="O222" s="28"/>
      <c r="P222" s="28"/>
      <c r="Q222" s="28"/>
      <c r="R222" s="28"/>
      <c r="S222" s="28"/>
      <c r="T222" s="28"/>
      <c r="U222" s="28"/>
      <c r="V222" s="28"/>
      <c r="W222" s="28"/>
    </row>
    <row r="223" spans="3:23" ht="12">
      <c r="C223" s="28"/>
      <c r="D223" s="28"/>
      <c r="E223" s="28"/>
      <c r="F223" s="28"/>
      <c r="G223" s="28"/>
      <c r="H223" s="28"/>
      <c r="I223" s="28"/>
      <c r="J223" s="28"/>
      <c r="K223" s="28"/>
      <c r="L223" s="28"/>
      <c r="M223" s="28"/>
      <c r="N223" s="28"/>
      <c r="O223" s="28"/>
      <c r="P223" s="28"/>
      <c r="Q223" s="28"/>
      <c r="R223" s="28"/>
      <c r="S223" s="28"/>
      <c r="T223" s="28"/>
      <c r="U223" s="28"/>
      <c r="V223" s="28"/>
      <c r="W223" s="28"/>
    </row>
    <row r="224" spans="3:23" ht="12">
      <c r="C224" s="28"/>
      <c r="D224" s="28"/>
      <c r="E224" s="28"/>
      <c r="F224" s="28"/>
      <c r="G224" s="28"/>
      <c r="H224" s="28"/>
      <c r="I224" s="28"/>
      <c r="J224" s="28"/>
      <c r="K224" s="28"/>
      <c r="L224" s="28"/>
      <c r="M224" s="28"/>
      <c r="N224" s="28"/>
      <c r="O224" s="28"/>
      <c r="P224" s="28"/>
      <c r="Q224" s="28"/>
      <c r="R224" s="28"/>
      <c r="S224" s="28"/>
      <c r="T224" s="28"/>
      <c r="U224" s="28"/>
      <c r="V224" s="28"/>
      <c r="W224" s="28"/>
    </row>
    <row r="225" spans="3:23" ht="12">
      <c r="C225" s="28"/>
      <c r="D225" s="28"/>
      <c r="E225" s="28"/>
      <c r="F225" s="28"/>
      <c r="G225" s="28"/>
      <c r="H225" s="28"/>
      <c r="I225" s="28"/>
      <c r="J225" s="28"/>
      <c r="K225" s="28"/>
      <c r="L225" s="28"/>
      <c r="M225" s="28"/>
      <c r="N225" s="28"/>
      <c r="O225" s="28"/>
      <c r="P225" s="28"/>
      <c r="Q225" s="28"/>
      <c r="R225" s="28"/>
      <c r="S225" s="28"/>
      <c r="T225" s="28"/>
      <c r="U225" s="28"/>
      <c r="V225" s="28"/>
      <c r="W225" s="28"/>
    </row>
    <row r="226" spans="3:23" ht="12">
      <c r="C226" s="28"/>
      <c r="D226" s="28"/>
      <c r="E226" s="28"/>
      <c r="F226" s="28"/>
      <c r="G226" s="28"/>
      <c r="H226" s="28"/>
      <c r="I226" s="28"/>
      <c r="J226" s="28"/>
      <c r="K226" s="28"/>
      <c r="L226" s="28"/>
      <c r="M226" s="28"/>
      <c r="N226" s="28"/>
      <c r="O226" s="28"/>
      <c r="P226" s="28"/>
      <c r="Q226" s="28"/>
      <c r="R226" s="28"/>
      <c r="S226" s="28"/>
      <c r="T226" s="28"/>
      <c r="U226" s="28"/>
      <c r="V226" s="28"/>
      <c r="W226" s="28"/>
    </row>
    <row r="227" spans="3:23" ht="12">
      <c r="C227" s="28"/>
      <c r="D227" s="28"/>
      <c r="E227" s="28"/>
      <c r="F227" s="28"/>
      <c r="G227" s="28"/>
      <c r="H227" s="28"/>
      <c r="I227" s="28"/>
      <c r="J227" s="28"/>
      <c r="K227" s="28"/>
      <c r="L227" s="28"/>
      <c r="M227" s="28"/>
      <c r="N227" s="28"/>
      <c r="O227" s="28"/>
      <c r="P227" s="28"/>
      <c r="Q227" s="28"/>
      <c r="R227" s="28"/>
      <c r="S227" s="28"/>
      <c r="T227" s="28"/>
      <c r="U227" s="28"/>
      <c r="V227" s="28"/>
      <c r="W227" s="28"/>
    </row>
    <row r="228" spans="3:23" ht="12">
      <c r="C228" s="28"/>
      <c r="D228" s="28"/>
      <c r="E228" s="28"/>
      <c r="F228" s="28"/>
      <c r="G228" s="28"/>
      <c r="H228" s="28"/>
      <c r="I228" s="28"/>
      <c r="J228" s="28"/>
      <c r="K228" s="28"/>
      <c r="L228" s="28"/>
      <c r="M228" s="28"/>
      <c r="N228" s="28"/>
      <c r="O228" s="28"/>
      <c r="P228" s="28"/>
      <c r="Q228" s="28"/>
      <c r="R228" s="28"/>
      <c r="S228" s="28"/>
      <c r="T228" s="28"/>
      <c r="U228" s="28"/>
      <c r="V228" s="28"/>
      <c r="W228" s="28"/>
    </row>
    <row r="229" spans="3:23" ht="12">
      <c r="C229" s="28"/>
      <c r="D229" s="28"/>
      <c r="E229" s="28"/>
      <c r="F229" s="28"/>
      <c r="G229" s="28"/>
      <c r="H229" s="28"/>
      <c r="I229" s="28"/>
      <c r="J229" s="28"/>
      <c r="K229" s="28"/>
      <c r="L229" s="28"/>
      <c r="M229" s="28"/>
      <c r="N229" s="28"/>
      <c r="O229" s="28"/>
      <c r="P229" s="28"/>
      <c r="Q229" s="28"/>
      <c r="R229" s="28"/>
      <c r="S229" s="28"/>
      <c r="T229" s="28"/>
      <c r="U229" s="28"/>
      <c r="V229" s="28"/>
      <c r="W229" s="28"/>
    </row>
    <row r="230" spans="3:23" ht="12">
      <c r="C230" s="28"/>
      <c r="D230" s="28"/>
      <c r="E230" s="28"/>
      <c r="F230" s="28"/>
      <c r="G230" s="28"/>
      <c r="H230" s="28"/>
      <c r="I230" s="28"/>
      <c r="J230" s="28"/>
      <c r="K230" s="28"/>
      <c r="L230" s="28"/>
      <c r="M230" s="28"/>
      <c r="N230" s="28"/>
      <c r="O230" s="28"/>
      <c r="P230" s="28"/>
      <c r="Q230" s="28"/>
      <c r="R230" s="28"/>
      <c r="S230" s="28"/>
      <c r="T230" s="28"/>
      <c r="U230" s="28"/>
      <c r="V230" s="28"/>
      <c r="W230" s="28"/>
    </row>
    <row r="231" spans="3:23" ht="12">
      <c r="C231" s="28"/>
      <c r="D231" s="28"/>
      <c r="E231" s="28"/>
      <c r="F231" s="28"/>
      <c r="G231" s="28"/>
      <c r="H231" s="28"/>
      <c r="I231" s="28"/>
      <c r="J231" s="28"/>
      <c r="K231" s="28"/>
      <c r="L231" s="28"/>
      <c r="M231" s="28"/>
      <c r="N231" s="28"/>
      <c r="O231" s="28"/>
      <c r="P231" s="28"/>
      <c r="Q231" s="28"/>
      <c r="R231" s="28"/>
      <c r="S231" s="28"/>
      <c r="T231" s="28"/>
      <c r="U231" s="28"/>
      <c r="V231" s="28"/>
      <c r="W231" s="28"/>
    </row>
    <row r="232" spans="3:23" ht="12">
      <c r="C232" s="28"/>
      <c r="D232" s="28"/>
      <c r="E232" s="28"/>
      <c r="F232" s="28"/>
      <c r="G232" s="28"/>
      <c r="H232" s="28"/>
      <c r="I232" s="28"/>
      <c r="J232" s="28"/>
      <c r="K232" s="28"/>
      <c r="L232" s="28"/>
      <c r="M232" s="28"/>
      <c r="N232" s="28"/>
      <c r="O232" s="28"/>
      <c r="P232" s="28"/>
      <c r="Q232" s="28"/>
      <c r="R232" s="28"/>
      <c r="S232" s="28"/>
      <c r="T232" s="28"/>
      <c r="U232" s="28"/>
      <c r="V232" s="28"/>
      <c r="W232" s="28"/>
    </row>
    <row r="233" spans="3:23" ht="12">
      <c r="C233" s="28"/>
      <c r="D233" s="28"/>
      <c r="E233" s="28"/>
      <c r="F233" s="28"/>
      <c r="G233" s="28"/>
      <c r="H233" s="28"/>
      <c r="I233" s="28"/>
      <c r="J233" s="28"/>
      <c r="K233" s="28"/>
      <c r="L233" s="28"/>
      <c r="M233" s="28"/>
      <c r="N233" s="28"/>
      <c r="O233" s="28"/>
      <c r="P233" s="28"/>
      <c r="Q233" s="28"/>
      <c r="R233" s="28"/>
      <c r="S233" s="28"/>
      <c r="T233" s="28"/>
      <c r="U233" s="28"/>
      <c r="V233" s="28"/>
      <c r="W233" s="28"/>
    </row>
    <row r="234" spans="3:23" ht="12">
      <c r="C234" s="28"/>
      <c r="D234" s="28"/>
      <c r="E234" s="28"/>
      <c r="F234" s="28"/>
      <c r="G234" s="28"/>
      <c r="H234" s="28"/>
      <c r="I234" s="28"/>
      <c r="J234" s="28"/>
      <c r="K234" s="28"/>
      <c r="L234" s="28"/>
      <c r="M234" s="28"/>
      <c r="N234" s="28"/>
      <c r="O234" s="28"/>
      <c r="P234" s="28"/>
      <c r="Q234" s="28"/>
      <c r="R234" s="28"/>
      <c r="S234" s="28"/>
      <c r="T234" s="28"/>
      <c r="U234" s="28"/>
      <c r="V234" s="28"/>
      <c r="W234" s="28"/>
    </row>
    <row r="235" spans="3:23" ht="12">
      <c r="C235" s="28"/>
      <c r="D235" s="28"/>
      <c r="E235" s="28"/>
      <c r="F235" s="28"/>
      <c r="G235" s="28"/>
      <c r="H235" s="28"/>
      <c r="I235" s="28"/>
      <c r="J235" s="28"/>
      <c r="K235" s="28"/>
      <c r="L235" s="28"/>
      <c r="M235" s="28"/>
      <c r="N235" s="28"/>
      <c r="O235" s="28"/>
      <c r="P235" s="28"/>
      <c r="Q235" s="28"/>
      <c r="R235" s="28"/>
      <c r="S235" s="28"/>
      <c r="T235" s="28"/>
      <c r="U235" s="28"/>
      <c r="V235" s="28"/>
      <c r="W235" s="28"/>
    </row>
    <row r="236" spans="3:23" ht="12">
      <c r="C236" s="28"/>
      <c r="D236" s="28"/>
      <c r="E236" s="28"/>
      <c r="F236" s="28"/>
      <c r="G236" s="28"/>
      <c r="H236" s="28"/>
      <c r="I236" s="28"/>
      <c r="J236" s="28"/>
      <c r="K236" s="28"/>
      <c r="L236" s="28"/>
      <c r="M236" s="28"/>
      <c r="N236" s="28"/>
      <c r="O236" s="28"/>
      <c r="P236" s="28"/>
      <c r="Q236" s="28"/>
      <c r="R236" s="28"/>
      <c r="S236" s="28"/>
      <c r="T236" s="28"/>
      <c r="U236" s="28"/>
      <c r="V236" s="28"/>
      <c r="W236" s="28"/>
    </row>
    <row r="237" spans="3:23" ht="12">
      <c r="C237" s="28"/>
      <c r="D237" s="28"/>
      <c r="E237" s="28"/>
      <c r="F237" s="28"/>
      <c r="G237" s="28"/>
      <c r="H237" s="28"/>
      <c r="I237" s="28"/>
      <c r="J237" s="28"/>
      <c r="K237" s="28"/>
      <c r="L237" s="28"/>
      <c r="M237" s="28"/>
      <c r="N237" s="28"/>
      <c r="O237" s="28"/>
      <c r="P237" s="28"/>
      <c r="Q237" s="28"/>
      <c r="R237" s="28"/>
      <c r="S237" s="28"/>
      <c r="T237" s="28"/>
      <c r="U237" s="28"/>
      <c r="V237" s="28"/>
      <c r="W237" s="28"/>
    </row>
    <row r="238" spans="3:23" ht="12">
      <c r="C238" s="28"/>
      <c r="D238" s="28"/>
      <c r="E238" s="28"/>
      <c r="F238" s="28"/>
      <c r="G238" s="28"/>
      <c r="H238" s="28"/>
      <c r="I238" s="28"/>
      <c r="J238" s="28"/>
      <c r="K238" s="28"/>
      <c r="L238" s="28"/>
      <c r="M238" s="28"/>
      <c r="N238" s="28"/>
      <c r="O238" s="28"/>
      <c r="P238" s="28"/>
      <c r="Q238" s="28"/>
      <c r="R238" s="28"/>
      <c r="S238" s="28"/>
      <c r="T238" s="28"/>
      <c r="U238" s="28"/>
      <c r="V238" s="28"/>
      <c r="W238" s="28"/>
    </row>
    <row r="239" spans="3:23" ht="12">
      <c r="C239" s="28"/>
      <c r="D239" s="28"/>
      <c r="E239" s="28"/>
      <c r="F239" s="28"/>
      <c r="G239" s="28"/>
      <c r="H239" s="28"/>
      <c r="I239" s="28"/>
      <c r="J239" s="28"/>
      <c r="K239" s="28"/>
      <c r="L239" s="28"/>
      <c r="M239" s="28"/>
      <c r="N239" s="28"/>
      <c r="O239" s="28"/>
      <c r="P239" s="28"/>
      <c r="Q239" s="28"/>
      <c r="R239" s="28"/>
      <c r="S239" s="28"/>
      <c r="T239" s="28"/>
      <c r="U239" s="28"/>
      <c r="V239" s="28"/>
      <c r="W239" s="28"/>
    </row>
    <row r="240" spans="3:23" ht="12">
      <c r="C240" s="28"/>
      <c r="D240" s="28"/>
      <c r="E240" s="28"/>
      <c r="F240" s="28"/>
      <c r="G240" s="28"/>
      <c r="H240" s="28"/>
      <c r="I240" s="28"/>
      <c r="J240" s="28"/>
      <c r="K240" s="28"/>
      <c r="L240" s="28"/>
      <c r="M240" s="28"/>
      <c r="N240" s="28"/>
      <c r="O240" s="28"/>
      <c r="P240" s="28"/>
      <c r="Q240" s="28"/>
      <c r="R240" s="28"/>
      <c r="S240" s="28"/>
      <c r="T240" s="28"/>
      <c r="U240" s="28"/>
      <c r="V240" s="28"/>
      <c r="W240" s="28"/>
    </row>
    <row r="241" spans="3:23" ht="12">
      <c r="C241" s="28"/>
      <c r="D241" s="28"/>
      <c r="E241" s="28"/>
      <c r="F241" s="28"/>
      <c r="G241" s="28"/>
      <c r="H241" s="28"/>
      <c r="I241" s="28"/>
      <c r="J241" s="28"/>
      <c r="K241" s="28"/>
      <c r="L241" s="28"/>
      <c r="M241" s="28"/>
      <c r="N241" s="28"/>
      <c r="O241" s="28"/>
      <c r="P241" s="28"/>
      <c r="Q241" s="28"/>
      <c r="R241" s="28"/>
      <c r="S241" s="28"/>
      <c r="T241" s="28"/>
      <c r="U241" s="28"/>
      <c r="V241" s="28"/>
      <c r="W241" s="28"/>
    </row>
    <row r="242" spans="3:23" ht="12">
      <c r="C242" s="28"/>
      <c r="D242" s="28"/>
      <c r="E242" s="28"/>
      <c r="F242" s="28"/>
      <c r="G242" s="28"/>
      <c r="H242" s="28"/>
      <c r="I242" s="28"/>
      <c r="J242" s="28"/>
      <c r="K242" s="28"/>
      <c r="L242" s="28"/>
      <c r="M242" s="28"/>
      <c r="N242" s="28"/>
      <c r="O242" s="28"/>
      <c r="P242" s="28"/>
      <c r="Q242" s="28"/>
      <c r="R242" s="28"/>
      <c r="S242" s="28"/>
      <c r="T242" s="28"/>
      <c r="U242" s="28"/>
      <c r="V242" s="28"/>
      <c r="W242" s="28"/>
    </row>
    <row r="243" spans="3:23" ht="12">
      <c r="C243" s="28"/>
      <c r="D243" s="28"/>
      <c r="E243" s="28"/>
      <c r="F243" s="28"/>
      <c r="G243" s="28"/>
      <c r="H243" s="28"/>
      <c r="I243" s="28"/>
      <c r="J243" s="28"/>
      <c r="K243" s="28"/>
      <c r="L243" s="28"/>
      <c r="M243" s="28"/>
      <c r="N243" s="28"/>
      <c r="O243" s="28"/>
      <c r="P243" s="28"/>
      <c r="Q243" s="28"/>
      <c r="R243" s="28"/>
      <c r="S243" s="28"/>
      <c r="T243" s="28"/>
      <c r="U243" s="28"/>
      <c r="V243" s="28"/>
      <c r="W243" s="28"/>
    </row>
    <row r="244" spans="3:23" ht="12">
      <c r="C244" s="28"/>
      <c r="D244" s="28"/>
      <c r="E244" s="28"/>
      <c r="F244" s="28"/>
      <c r="G244" s="28"/>
      <c r="H244" s="28"/>
      <c r="I244" s="28"/>
      <c r="J244" s="28"/>
      <c r="K244" s="28"/>
      <c r="L244" s="28"/>
      <c r="M244" s="28"/>
      <c r="N244" s="28"/>
      <c r="O244" s="28"/>
      <c r="P244" s="28"/>
      <c r="Q244" s="28"/>
      <c r="R244" s="28"/>
      <c r="S244" s="28"/>
      <c r="T244" s="28"/>
      <c r="U244" s="28"/>
      <c r="V244" s="28"/>
      <c r="W244" s="28"/>
    </row>
    <row r="245" spans="3:23" ht="12">
      <c r="C245" s="28"/>
      <c r="D245" s="28"/>
      <c r="E245" s="28"/>
      <c r="F245" s="28"/>
      <c r="G245" s="28"/>
      <c r="H245" s="28"/>
      <c r="I245" s="28"/>
      <c r="J245" s="28"/>
      <c r="K245" s="28"/>
      <c r="L245" s="28"/>
      <c r="M245" s="28"/>
      <c r="N245" s="28"/>
      <c r="O245" s="28"/>
      <c r="P245" s="28"/>
      <c r="Q245" s="28"/>
      <c r="R245" s="28"/>
      <c r="S245" s="28"/>
      <c r="T245" s="28"/>
      <c r="U245" s="28"/>
      <c r="V245" s="28"/>
      <c r="W245" s="28"/>
    </row>
    <row r="246" spans="3:23" ht="12">
      <c r="C246" s="28"/>
      <c r="D246" s="28"/>
      <c r="E246" s="28"/>
      <c r="F246" s="28"/>
      <c r="G246" s="28"/>
      <c r="H246" s="28"/>
      <c r="I246" s="28"/>
      <c r="J246" s="28"/>
      <c r="K246" s="28"/>
      <c r="L246" s="28"/>
      <c r="M246" s="28"/>
      <c r="N246" s="28"/>
      <c r="O246" s="28"/>
      <c r="P246" s="28"/>
      <c r="Q246" s="28"/>
      <c r="R246" s="28"/>
      <c r="S246" s="28"/>
      <c r="T246" s="28"/>
      <c r="U246" s="28"/>
      <c r="V246" s="28"/>
      <c r="W246" s="28"/>
    </row>
    <row r="247" spans="3:23" ht="12">
      <c r="C247" s="28"/>
      <c r="D247" s="28"/>
      <c r="E247" s="28"/>
      <c r="F247" s="28"/>
      <c r="G247" s="28"/>
      <c r="H247" s="28"/>
      <c r="I247" s="28"/>
      <c r="J247" s="28"/>
      <c r="K247" s="28"/>
      <c r="L247" s="28"/>
      <c r="M247" s="28"/>
      <c r="N247" s="28"/>
      <c r="O247" s="28"/>
      <c r="P247" s="28"/>
      <c r="Q247" s="28"/>
      <c r="R247" s="28"/>
      <c r="S247" s="28"/>
      <c r="T247" s="28"/>
      <c r="U247" s="28"/>
      <c r="V247" s="28"/>
      <c r="W247" s="28"/>
    </row>
    <row r="248" spans="3:23" ht="12">
      <c r="C248" s="28"/>
      <c r="D248" s="28"/>
      <c r="E248" s="28"/>
      <c r="F248" s="28"/>
      <c r="G248" s="28"/>
      <c r="H248" s="28"/>
      <c r="I248" s="28"/>
      <c r="J248" s="28"/>
      <c r="K248" s="28"/>
      <c r="L248" s="28"/>
      <c r="M248" s="28"/>
      <c r="N248" s="28"/>
      <c r="O248" s="28"/>
      <c r="P248" s="28"/>
      <c r="Q248" s="28"/>
      <c r="R248" s="28"/>
      <c r="S248" s="28"/>
      <c r="T248" s="28"/>
      <c r="U248" s="28"/>
      <c r="V248" s="28"/>
      <c r="W248" s="28"/>
    </row>
    <row r="249" spans="3:23" ht="12">
      <c r="C249" s="28"/>
      <c r="D249" s="28"/>
      <c r="E249" s="28"/>
      <c r="F249" s="28"/>
      <c r="G249" s="28"/>
      <c r="H249" s="28"/>
      <c r="I249" s="28"/>
      <c r="J249" s="28"/>
      <c r="K249" s="28"/>
      <c r="L249" s="28"/>
      <c r="M249" s="28"/>
      <c r="N249" s="28"/>
      <c r="O249" s="28"/>
      <c r="P249" s="28"/>
      <c r="Q249" s="28"/>
      <c r="R249" s="28"/>
      <c r="S249" s="28"/>
      <c r="T249" s="28"/>
      <c r="U249" s="28"/>
      <c r="V249" s="28"/>
      <c r="W249" s="28"/>
    </row>
    <row r="250" spans="3:23" ht="12">
      <c r="C250" s="28"/>
      <c r="D250" s="28"/>
      <c r="E250" s="28"/>
      <c r="F250" s="28"/>
      <c r="G250" s="28"/>
      <c r="H250" s="28"/>
      <c r="I250" s="28"/>
      <c r="J250" s="28"/>
      <c r="K250" s="28"/>
      <c r="L250" s="28"/>
      <c r="M250" s="28"/>
      <c r="N250" s="28"/>
      <c r="O250" s="28"/>
      <c r="P250" s="28"/>
      <c r="Q250" s="28"/>
      <c r="R250" s="28"/>
      <c r="S250" s="28"/>
      <c r="T250" s="28"/>
      <c r="U250" s="28"/>
      <c r="V250" s="28"/>
      <c r="W250" s="28"/>
    </row>
    <row r="251" spans="3:23" ht="12">
      <c r="C251" s="28"/>
      <c r="D251" s="28"/>
      <c r="E251" s="28"/>
      <c r="F251" s="28"/>
      <c r="G251" s="28"/>
      <c r="H251" s="28"/>
      <c r="I251" s="28"/>
      <c r="J251" s="28"/>
      <c r="K251" s="28"/>
      <c r="L251" s="28"/>
      <c r="M251" s="28"/>
      <c r="N251" s="28"/>
      <c r="O251" s="28"/>
      <c r="P251" s="28"/>
      <c r="Q251" s="28"/>
      <c r="R251" s="28"/>
      <c r="S251" s="28"/>
      <c r="T251" s="28"/>
      <c r="U251" s="28"/>
      <c r="V251" s="28"/>
      <c r="W251" s="28"/>
    </row>
    <row r="252" spans="3:23" ht="12">
      <c r="C252" s="28"/>
      <c r="D252" s="28"/>
      <c r="E252" s="28"/>
      <c r="F252" s="28"/>
      <c r="G252" s="28"/>
      <c r="H252" s="28"/>
      <c r="I252" s="28"/>
      <c r="J252" s="28"/>
      <c r="K252" s="28"/>
      <c r="L252" s="28"/>
      <c r="M252" s="28"/>
      <c r="N252" s="28"/>
      <c r="O252" s="28"/>
      <c r="P252" s="28"/>
      <c r="Q252" s="28"/>
      <c r="R252" s="28"/>
      <c r="S252" s="28"/>
      <c r="T252" s="28"/>
      <c r="U252" s="28"/>
      <c r="V252" s="28"/>
      <c r="W252" s="28"/>
    </row>
    <row r="253" spans="3:23" ht="12">
      <c r="C253" s="28"/>
      <c r="D253" s="28"/>
      <c r="E253" s="28"/>
      <c r="F253" s="28"/>
      <c r="G253" s="28"/>
      <c r="H253" s="28"/>
      <c r="I253" s="28"/>
      <c r="J253" s="28"/>
      <c r="K253" s="28"/>
      <c r="L253" s="28"/>
      <c r="M253" s="28"/>
      <c r="N253" s="28"/>
      <c r="O253" s="28"/>
      <c r="P253" s="28"/>
      <c r="Q253" s="28"/>
      <c r="R253" s="28"/>
      <c r="S253" s="28"/>
      <c r="T253" s="28"/>
      <c r="U253" s="28"/>
      <c r="V253" s="28"/>
      <c r="W253" s="28"/>
    </row>
    <row r="254" spans="3:23" ht="12">
      <c r="C254" s="28"/>
      <c r="D254" s="28"/>
      <c r="E254" s="28"/>
      <c r="F254" s="28"/>
      <c r="G254" s="28"/>
      <c r="H254" s="28"/>
      <c r="I254" s="28"/>
      <c r="J254" s="28"/>
      <c r="K254" s="28"/>
      <c r="L254" s="28"/>
      <c r="M254" s="28"/>
      <c r="N254" s="28"/>
      <c r="O254" s="28"/>
      <c r="P254" s="28"/>
      <c r="Q254" s="28"/>
      <c r="R254" s="28"/>
      <c r="S254" s="28"/>
      <c r="T254" s="28"/>
      <c r="U254" s="28"/>
      <c r="V254" s="28"/>
      <c r="W254" s="28"/>
    </row>
    <row r="255" spans="3:23" ht="12">
      <c r="C255" s="28"/>
      <c r="D255" s="28"/>
      <c r="E255" s="28"/>
      <c r="F255" s="28"/>
      <c r="G255" s="28"/>
      <c r="H255" s="28"/>
      <c r="I255" s="28"/>
      <c r="J255" s="28"/>
      <c r="K255" s="28"/>
      <c r="L255" s="28"/>
      <c r="M255" s="28"/>
      <c r="N255" s="28"/>
      <c r="O255" s="28"/>
      <c r="P255" s="28"/>
      <c r="Q255" s="28"/>
      <c r="R255" s="28"/>
      <c r="S255" s="28"/>
      <c r="T255" s="28"/>
      <c r="U255" s="28"/>
      <c r="V255" s="28"/>
      <c r="W255" s="28"/>
    </row>
    <row r="256" spans="3:23" ht="12">
      <c r="C256" s="28"/>
      <c r="D256" s="28"/>
      <c r="E256" s="28"/>
      <c r="F256" s="28"/>
      <c r="G256" s="28"/>
      <c r="H256" s="28"/>
      <c r="I256" s="28"/>
      <c r="J256" s="28"/>
      <c r="K256" s="28"/>
      <c r="L256" s="28"/>
      <c r="M256" s="28"/>
      <c r="N256" s="28"/>
      <c r="O256" s="28"/>
      <c r="P256" s="28"/>
      <c r="Q256" s="28"/>
      <c r="R256" s="28"/>
      <c r="S256" s="28"/>
      <c r="T256" s="28"/>
      <c r="U256" s="28"/>
      <c r="V256" s="28"/>
      <c r="W256" s="28"/>
    </row>
    <row r="257" spans="3:23" ht="12">
      <c r="C257" s="28"/>
      <c r="D257" s="28"/>
      <c r="E257" s="28"/>
      <c r="F257" s="28"/>
      <c r="G257" s="28"/>
      <c r="H257" s="28"/>
      <c r="I257" s="28"/>
      <c r="J257" s="28"/>
      <c r="K257" s="28"/>
      <c r="L257" s="28"/>
      <c r="M257" s="28"/>
      <c r="N257" s="28"/>
      <c r="O257" s="28"/>
      <c r="P257" s="28"/>
      <c r="Q257" s="28"/>
      <c r="R257" s="28"/>
      <c r="S257" s="28"/>
      <c r="T257" s="28"/>
      <c r="U257" s="28"/>
      <c r="V257" s="28"/>
      <c r="W257" s="28"/>
    </row>
    <row r="258" spans="3:23" ht="12">
      <c r="C258" s="28"/>
      <c r="D258" s="28"/>
      <c r="E258" s="28"/>
      <c r="F258" s="28"/>
      <c r="G258" s="28"/>
      <c r="H258" s="28"/>
      <c r="I258" s="28"/>
      <c r="J258" s="28"/>
      <c r="K258" s="28"/>
      <c r="L258" s="28"/>
      <c r="M258" s="28"/>
      <c r="N258" s="28"/>
      <c r="O258" s="28"/>
      <c r="P258" s="28"/>
      <c r="Q258" s="28"/>
      <c r="R258" s="28"/>
      <c r="S258" s="28"/>
      <c r="T258" s="28"/>
      <c r="U258" s="28"/>
      <c r="V258" s="28"/>
      <c r="W258" s="28"/>
    </row>
    <row r="259" spans="3:23" ht="12">
      <c r="C259" s="28"/>
      <c r="D259" s="28"/>
      <c r="E259" s="28"/>
      <c r="F259" s="28"/>
      <c r="G259" s="28"/>
      <c r="H259" s="28"/>
      <c r="I259" s="28"/>
      <c r="J259" s="28"/>
      <c r="K259" s="28"/>
      <c r="L259" s="28"/>
      <c r="M259" s="28"/>
      <c r="N259" s="28"/>
      <c r="O259" s="28"/>
      <c r="P259" s="28"/>
      <c r="Q259" s="28"/>
      <c r="R259" s="28"/>
      <c r="S259" s="28"/>
      <c r="T259" s="28"/>
      <c r="U259" s="28"/>
      <c r="V259" s="28"/>
      <c r="W259" s="28"/>
    </row>
    <row r="260" spans="3:23" ht="12">
      <c r="C260" s="28"/>
      <c r="D260" s="28"/>
      <c r="E260" s="28"/>
      <c r="F260" s="28"/>
      <c r="G260" s="28"/>
      <c r="H260" s="28"/>
      <c r="I260" s="28"/>
      <c r="J260" s="28"/>
      <c r="K260" s="28"/>
      <c r="L260" s="28"/>
      <c r="M260" s="28"/>
      <c r="N260" s="28"/>
      <c r="O260" s="28"/>
      <c r="P260" s="28"/>
      <c r="Q260" s="28"/>
      <c r="R260" s="28"/>
      <c r="S260" s="28"/>
      <c r="T260" s="28"/>
      <c r="U260" s="28"/>
      <c r="V260" s="28"/>
      <c r="W260" s="28"/>
    </row>
    <row r="261" spans="3:23" ht="12">
      <c r="C261" s="28"/>
      <c r="D261" s="28"/>
      <c r="E261" s="28"/>
      <c r="F261" s="28"/>
      <c r="G261" s="28"/>
      <c r="H261" s="28"/>
      <c r="I261" s="28"/>
      <c r="J261" s="28"/>
      <c r="K261" s="28"/>
      <c r="L261" s="28"/>
      <c r="M261" s="28"/>
      <c r="N261" s="28"/>
      <c r="O261" s="28"/>
      <c r="P261" s="28"/>
      <c r="Q261" s="28"/>
      <c r="R261" s="28"/>
      <c r="S261" s="28"/>
      <c r="T261" s="28"/>
      <c r="U261" s="28"/>
      <c r="V261" s="28"/>
      <c r="W261" s="28"/>
    </row>
    <row r="262" spans="3:23" ht="12">
      <c r="C262" s="28"/>
      <c r="D262" s="28"/>
      <c r="E262" s="28"/>
      <c r="F262" s="28"/>
      <c r="G262" s="28"/>
      <c r="H262" s="28"/>
      <c r="I262" s="28"/>
      <c r="J262" s="28"/>
      <c r="K262" s="28"/>
      <c r="L262" s="28"/>
      <c r="M262" s="28"/>
      <c r="N262" s="28"/>
      <c r="O262" s="28"/>
      <c r="P262" s="28"/>
      <c r="Q262" s="28"/>
      <c r="R262" s="28"/>
      <c r="S262" s="28"/>
      <c r="T262" s="28"/>
      <c r="U262" s="28"/>
      <c r="V262" s="28"/>
      <c r="W262" s="28"/>
    </row>
    <row r="263" spans="3:23" ht="12">
      <c r="C263" s="28"/>
      <c r="D263" s="28"/>
      <c r="E263" s="28"/>
      <c r="F263" s="28"/>
      <c r="G263" s="28"/>
      <c r="H263" s="28"/>
      <c r="I263" s="28"/>
      <c r="J263" s="28"/>
      <c r="K263" s="28"/>
      <c r="L263" s="28"/>
      <c r="M263" s="28"/>
      <c r="N263" s="28"/>
      <c r="O263" s="28"/>
      <c r="P263" s="28"/>
      <c r="Q263" s="28"/>
      <c r="R263" s="28"/>
      <c r="S263" s="28"/>
      <c r="T263" s="28"/>
      <c r="U263" s="28"/>
      <c r="V263" s="28"/>
      <c r="W263" s="28"/>
    </row>
    <row r="264" spans="3:23" ht="12">
      <c r="C264" s="28"/>
      <c r="D264" s="28"/>
      <c r="E264" s="28"/>
      <c r="F264" s="28"/>
      <c r="G264" s="28"/>
      <c r="H264" s="28"/>
      <c r="I264" s="28"/>
      <c r="J264" s="28"/>
      <c r="K264" s="28"/>
      <c r="L264" s="28"/>
      <c r="M264" s="28"/>
      <c r="N264" s="28"/>
      <c r="O264" s="28"/>
      <c r="P264" s="28"/>
      <c r="Q264" s="28"/>
      <c r="R264" s="28"/>
      <c r="S264" s="28"/>
      <c r="T264" s="28"/>
      <c r="U264" s="28"/>
      <c r="V264" s="28"/>
      <c r="W264" s="28"/>
    </row>
    <row r="265" spans="3:23" ht="12">
      <c r="C265" s="28"/>
      <c r="D265" s="28"/>
      <c r="E265" s="28"/>
      <c r="F265" s="28"/>
      <c r="G265" s="28"/>
      <c r="H265" s="28"/>
      <c r="I265" s="28"/>
      <c r="J265" s="28"/>
      <c r="K265" s="28"/>
      <c r="L265" s="28"/>
      <c r="M265" s="28"/>
      <c r="N265" s="28"/>
      <c r="O265" s="28"/>
      <c r="P265" s="28"/>
      <c r="Q265" s="28"/>
      <c r="R265" s="28"/>
      <c r="S265" s="28"/>
      <c r="T265" s="28"/>
      <c r="U265" s="28"/>
      <c r="V265" s="28"/>
      <c r="W265" s="28"/>
    </row>
    <row r="266" spans="3:23" ht="12">
      <c r="C266" s="28"/>
      <c r="D266" s="28"/>
      <c r="E266" s="28"/>
      <c r="F266" s="28"/>
      <c r="G266" s="28"/>
      <c r="H266" s="28"/>
      <c r="I266" s="28"/>
      <c r="J266" s="28"/>
      <c r="K266" s="28"/>
      <c r="L266" s="28"/>
      <c r="M266" s="28"/>
      <c r="N266" s="28"/>
      <c r="O266" s="28"/>
      <c r="P266" s="28"/>
      <c r="Q266" s="28"/>
      <c r="R266" s="28"/>
      <c r="S266" s="28"/>
      <c r="T266" s="28"/>
      <c r="U266" s="28"/>
      <c r="V266" s="28"/>
      <c r="W266" s="28"/>
    </row>
    <row r="267" spans="3:23" ht="12">
      <c r="C267" s="28"/>
      <c r="D267" s="28"/>
      <c r="E267" s="28"/>
      <c r="F267" s="28"/>
      <c r="G267" s="28"/>
      <c r="H267" s="28"/>
      <c r="I267" s="28"/>
      <c r="J267" s="28"/>
      <c r="K267" s="28"/>
      <c r="L267" s="28"/>
      <c r="M267" s="28"/>
      <c r="N267" s="28"/>
      <c r="O267" s="28"/>
      <c r="P267" s="28"/>
      <c r="Q267" s="28"/>
      <c r="R267" s="28"/>
      <c r="S267" s="28"/>
      <c r="T267" s="28"/>
      <c r="U267" s="28"/>
      <c r="V267" s="28"/>
      <c r="W267" s="28"/>
    </row>
    <row r="268" spans="3:23" ht="12">
      <c r="C268" s="28"/>
      <c r="D268" s="28"/>
      <c r="E268" s="28"/>
      <c r="F268" s="28"/>
      <c r="G268" s="28"/>
      <c r="H268" s="28"/>
      <c r="I268" s="28"/>
      <c r="J268" s="28"/>
      <c r="K268" s="28"/>
      <c r="L268" s="28"/>
      <c r="M268" s="28"/>
      <c r="N268" s="28"/>
      <c r="O268" s="28"/>
      <c r="P268" s="28"/>
      <c r="Q268" s="28"/>
      <c r="R268" s="28"/>
      <c r="S268" s="28"/>
      <c r="T268" s="28"/>
      <c r="U268" s="28"/>
      <c r="V268" s="28"/>
      <c r="W268" s="28"/>
    </row>
    <row r="269" spans="3:23" ht="12">
      <c r="C269" s="28"/>
      <c r="D269" s="28"/>
      <c r="E269" s="28"/>
      <c r="F269" s="28"/>
      <c r="G269" s="28"/>
      <c r="H269" s="28"/>
      <c r="I269" s="28"/>
      <c r="J269" s="28"/>
      <c r="K269" s="28"/>
      <c r="L269" s="28"/>
      <c r="M269" s="28"/>
      <c r="N269" s="28"/>
      <c r="O269" s="28"/>
      <c r="P269" s="28"/>
      <c r="Q269" s="28"/>
      <c r="R269" s="28"/>
      <c r="S269" s="28"/>
      <c r="T269" s="28"/>
      <c r="U269" s="28"/>
      <c r="V269" s="28"/>
      <c r="W269" s="28"/>
    </row>
    <row r="270" spans="3:23" ht="12">
      <c r="C270" s="28"/>
      <c r="D270" s="28"/>
      <c r="E270" s="28"/>
      <c r="F270" s="28"/>
      <c r="G270" s="28"/>
      <c r="H270" s="28"/>
      <c r="I270" s="28"/>
      <c r="J270" s="28"/>
      <c r="K270" s="28"/>
      <c r="L270" s="28"/>
      <c r="M270" s="28"/>
      <c r="N270" s="28"/>
      <c r="O270" s="28"/>
      <c r="P270" s="28"/>
      <c r="Q270" s="28"/>
      <c r="R270" s="28"/>
      <c r="S270" s="28"/>
      <c r="T270" s="28"/>
      <c r="U270" s="28"/>
      <c r="V270" s="28"/>
      <c r="W270" s="28"/>
    </row>
    <row r="271" spans="3:23" ht="12">
      <c r="C271" s="28"/>
      <c r="D271" s="28"/>
      <c r="E271" s="28"/>
      <c r="F271" s="28"/>
      <c r="G271" s="28"/>
      <c r="H271" s="28"/>
      <c r="I271" s="28"/>
      <c r="J271" s="28"/>
      <c r="K271" s="28"/>
      <c r="L271" s="28"/>
      <c r="M271" s="28"/>
      <c r="N271" s="28"/>
      <c r="O271" s="28"/>
      <c r="P271" s="28"/>
      <c r="Q271" s="28"/>
      <c r="R271" s="28"/>
      <c r="S271" s="28"/>
      <c r="T271" s="28"/>
      <c r="U271" s="28"/>
      <c r="V271" s="28"/>
      <c r="W271" s="28"/>
    </row>
    <row r="272" spans="3:23" ht="12">
      <c r="C272" s="28"/>
      <c r="D272" s="28"/>
      <c r="E272" s="28"/>
      <c r="F272" s="28"/>
      <c r="G272" s="28"/>
      <c r="H272" s="28"/>
      <c r="I272" s="28"/>
      <c r="J272" s="28"/>
      <c r="K272" s="28"/>
      <c r="L272" s="28"/>
      <c r="M272" s="28"/>
      <c r="N272" s="28"/>
      <c r="O272" s="28"/>
      <c r="P272" s="28"/>
      <c r="Q272" s="28"/>
      <c r="R272" s="28"/>
      <c r="S272" s="28"/>
      <c r="T272" s="28"/>
      <c r="U272" s="28"/>
      <c r="V272" s="28"/>
      <c r="W272" s="28"/>
    </row>
    <row r="273" spans="3:23" ht="12">
      <c r="C273" s="28"/>
      <c r="D273" s="28"/>
      <c r="E273" s="28"/>
      <c r="F273" s="28"/>
      <c r="G273" s="28"/>
      <c r="H273" s="28"/>
      <c r="I273" s="28"/>
      <c r="J273" s="28"/>
      <c r="K273" s="28"/>
      <c r="L273" s="28"/>
      <c r="M273" s="28"/>
      <c r="N273" s="28"/>
      <c r="O273" s="28"/>
      <c r="P273" s="28"/>
      <c r="Q273" s="28"/>
      <c r="R273" s="28"/>
      <c r="S273" s="28"/>
      <c r="T273" s="28"/>
      <c r="U273" s="28"/>
      <c r="V273" s="28"/>
      <c r="W273" s="28"/>
    </row>
    <row r="274" spans="3:23" ht="12">
      <c r="C274" s="28"/>
      <c r="D274" s="28"/>
      <c r="E274" s="28"/>
      <c r="F274" s="28"/>
      <c r="G274" s="28"/>
      <c r="H274" s="28"/>
      <c r="I274" s="28"/>
      <c r="J274" s="28"/>
      <c r="K274" s="28"/>
      <c r="L274" s="28"/>
      <c r="M274" s="28"/>
      <c r="N274" s="28"/>
      <c r="O274" s="28"/>
      <c r="P274" s="28"/>
      <c r="Q274" s="28"/>
      <c r="R274" s="28"/>
      <c r="S274" s="28"/>
      <c r="T274" s="28"/>
      <c r="U274" s="28"/>
      <c r="V274" s="28"/>
      <c r="W274" s="28"/>
    </row>
    <row r="275" spans="3:23" ht="12">
      <c r="C275" s="28"/>
      <c r="D275" s="28"/>
      <c r="E275" s="28"/>
      <c r="F275" s="28"/>
      <c r="G275" s="28"/>
      <c r="H275" s="28"/>
      <c r="I275" s="28"/>
      <c r="J275" s="28"/>
      <c r="K275" s="28"/>
      <c r="L275" s="28"/>
      <c r="M275" s="28"/>
      <c r="N275" s="28"/>
      <c r="O275" s="28"/>
      <c r="P275" s="28"/>
      <c r="Q275" s="28"/>
      <c r="R275" s="28"/>
      <c r="S275" s="28"/>
      <c r="T275" s="28"/>
      <c r="U275" s="28"/>
      <c r="V275" s="28"/>
      <c r="W275" s="28"/>
    </row>
    <row r="276" spans="3:23" ht="12">
      <c r="C276" s="28"/>
      <c r="D276" s="28"/>
      <c r="E276" s="28"/>
      <c r="F276" s="28"/>
      <c r="G276" s="28"/>
      <c r="H276" s="28"/>
      <c r="I276" s="28"/>
      <c r="J276" s="28"/>
      <c r="K276" s="28"/>
      <c r="L276" s="28"/>
      <c r="M276" s="28"/>
      <c r="N276" s="28"/>
      <c r="O276" s="28"/>
      <c r="P276" s="28"/>
      <c r="Q276" s="28"/>
      <c r="R276" s="28"/>
      <c r="S276" s="28"/>
      <c r="T276" s="28"/>
      <c r="U276" s="28"/>
      <c r="V276" s="28"/>
      <c r="W276" s="28"/>
    </row>
    <row r="277" spans="3:23" ht="12">
      <c r="C277" s="28"/>
      <c r="D277" s="28"/>
      <c r="E277" s="28"/>
      <c r="F277" s="28"/>
      <c r="G277" s="28"/>
      <c r="H277" s="28"/>
      <c r="I277" s="28"/>
      <c r="J277" s="28"/>
      <c r="K277" s="28"/>
      <c r="L277" s="28"/>
      <c r="M277" s="28"/>
      <c r="N277" s="28"/>
      <c r="O277" s="28"/>
      <c r="P277" s="28"/>
      <c r="Q277" s="28"/>
      <c r="R277" s="28"/>
      <c r="S277" s="28"/>
      <c r="T277" s="28"/>
      <c r="U277" s="28"/>
      <c r="V277" s="28"/>
      <c r="W277" s="28"/>
    </row>
    <row r="278" spans="3:23" ht="12">
      <c r="C278" s="28"/>
      <c r="D278" s="28"/>
      <c r="E278" s="28"/>
      <c r="F278" s="28"/>
      <c r="G278" s="28"/>
      <c r="H278" s="28"/>
      <c r="I278" s="28"/>
      <c r="J278" s="28"/>
      <c r="K278" s="28"/>
      <c r="L278" s="28"/>
      <c r="M278" s="28"/>
      <c r="N278" s="28"/>
      <c r="O278" s="28"/>
      <c r="P278" s="28"/>
      <c r="Q278" s="28"/>
      <c r="R278" s="28"/>
      <c r="S278" s="28"/>
      <c r="T278" s="28"/>
      <c r="U278" s="28"/>
      <c r="V278" s="28"/>
      <c r="W278" s="28"/>
    </row>
    <row r="279" spans="3:23" ht="12">
      <c r="C279" s="28"/>
      <c r="D279" s="28"/>
      <c r="E279" s="28"/>
      <c r="F279" s="28"/>
      <c r="G279" s="28"/>
      <c r="H279" s="28"/>
      <c r="I279" s="28"/>
      <c r="J279" s="28"/>
      <c r="K279" s="28"/>
      <c r="L279" s="28"/>
      <c r="M279" s="28"/>
      <c r="N279" s="28"/>
      <c r="O279" s="28"/>
      <c r="P279" s="28"/>
      <c r="Q279" s="28"/>
      <c r="R279" s="28"/>
      <c r="S279" s="28"/>
      <c r="T279" s="28"/>
      <c r="U279" s="28"/>
      <c r="V279" s="28"/>
      <c r="W279" s="28"/>
    </row>
    <row r="280" spans="3:23" ht="12">
      <c r="C280" s="28"/>
      <c r="D280" s="28"/>
      <c r="E280" s="28"/>
      <c r="F280" s="28"/>
      <c r="G280" s="28"/>
      <c r="H280" s="28"/>
      <c r="I280" s="28"/>
      <c r="J280" s="28"/>
      <c r="K280" s="28"/>
      <c r="L280" s="28"/>
      <c r="M280" s="28"/>
      <c r="N280" s="28"/>
      <c r="O280" s="28"/>
      <c r="P280" s="28"/>
      <c r="Q280" s="28"/>
      <c r="R280" s="28"/>
      <c r="S280" s="28"/>
      <c r="T280" s="28"/>
      <c r="U280" s="28"/>
      <c r="V280" s="28"/>
      <c r="W280" s="28"/>
    </row>
    <row r="281" spans="3:23" ht="12">
      <c r="C281" s="28"/>
      <c r="D281" s="28"/>
      <c r="E281" s="28"/>
      <c r="F281" s="28"/>
      <c r="G281" s="28"/>
      <c r="H281" s="28"/>
      <c r="I281" s="28"/>
      <c r="J281" s="28"/>
      <c r="K281" s="28"/>
      <c r="L281" s="28"/>
      <c r="M281" s="28"/>
      <c r="N281" s="28"/>
      <c r="O281" s="28"/>
      <c r="P281" s="28"/>
      <c r="Q281" s="28"/>
      <c r="R281" s="28"/>
      <c r="S281" s="28"/>
      <c r="T281" s="28"/>
      <c r="U281" s="28"/>
      <c r="V281" s="28"/>
      <c r="W281" s="28"/>
    </row>
    <row r="282" spans="3:23" ht="12">
      <c r="C282" s="28"/>
      <c r="D282" s="28"/>
      <c r="E282" s="28"/>
      <c r="F282" s="28"/>
      <c r="G282" s="28"/>
      <c r="H282" s="28"/>
      <c r="I282" s="28"/>
      <c r="J282" s="28"/>
      <c r="K282" s="28"/>
      <c r="L282" s="28"/>
      <c r="M282" s="28"/>
      <c r="N282" s="28"/>
      <c r="O282" s="28"/>
      <c r="P282" s="28"/>
      <c r="Q282" s="28"/>
      <c r="R282" s="28"/>
      <c r="S282" s="28"/>
      <c r="T282" s="28"/>
      <c r="U282" s="28"/>
      <c r="V282" s="28"/>
      <c r="W282" s="28"/>
    </row>
    <row r="283" spans="3:23" ht="12">
      <c r="C283" s="28"/>
      <c r="D283" s="28"/>
      <c r="E283" s="28"/>
      <c r="F283" s="28"/>
      <c r="G283" s="28"/>
      <c r="H283" s="28"/>
      <c r="I283" s="28"/>
      <c r="J283" s="28"/>
      <c r="K283" s="28"/>
      <c r="L283" s="28"/>
      <c r="M283" s="28"/>
      <c r="N283" s="28"/>
      <c r="O283" s="28"/>
      <c r="P283" s="28"/>
      <c r="Q283" s="28"/>
      <c r="R283" s="28"/>
      <c r="S283" s="28"/>
      <c r="T283" s="28"/>
      <c r="U283" s="28"/>
      <c r="V283" s="28"/>
      <c r="W283" s="28"/>
    </row>
    <row r="284" spans="3:23" ht="12">
      <c r="C284" s="28"/>
      <c r="D284" s="28"/>
      <c r="E284" s="28"/>
      <c r="F284" s="28"/>
      <c r="G284" s="28"/>
      <c r="H284" s="28"/>
      <c r="I284" s="28"/>
      <c r="J284" s="28"/>
      <c r="K284" s="28"/>
      <c r="L284" s="28"/>
      <c r="M284" s="28"/>
      <c r="N284" s="28"/>
      <c r="O284" s="28"/>
      <c r="P284" s="28"/>
      <c r="Q284" s="28"/>
      <c r="R284" s="28"/>
      <c r="S284" s="28"/>
      <c r="T284" s="28"/>
      <c r="U284" s="28"/>
      <c r="V284" s="28"/>
      <c r="W284" s="28"/>
    </row>
    <row r="285" spans="3:23" ht="12">
      <c r="C285" s="28"/>
      <c r="D285" s="28"/>
      <c r="E285" s="28"/>
      <c r="F285" s="28"/>
      <c r="G285" s="28"/>
      <c r="H285" s="28"/>
      <c r="I285" s="28"/>
      <c r="J285" s="28"/>
      <c r="K285" s="28"/>
      <c r="L285" s="28"/>
      <c r="M285" s="28"/>
      <c r="N285" s="28"/>
      <c r="O285" s="28"/>
      <c r="P285" s="28"/>
      <c r="Q285" s="28"/>
      <c r="R285" s="28"/>
      <c r="S285" s="28"/>
      <c r="T285" s="28"/>
      <c r="U285" s="28"/>
      <c r="V285" s="28"/>
      <c r="W285" s="28"/>
    </row>
    <row r="286" spans="3:23" ht="12">
      <c r="C286" s="28"/>
      <c r="D286" s="28"/>
      <c r="E286" s="28"/>
      <c r="F286" s="28"/>
      <c r="G286" s="28"/>
      <c r="H286" s="28"/>
      <c r="I286" s="28"/>
      <c r="J286" s="28"/>
      <c r="K286" s="28"/>
      <c r="L286" s="28"/>
      <c r="M286" s="28"/>
      <c r="N286" s="28"/>
      <c r="O286" s="28"/>
      <c r="P286" s="28"/>
      <c r="Q286" s="28"/>
      <c r="R286" s="28"/>
      <c r="S286" s="28"/>
      <c r="T286" s="28"/>
      <c r="U286" s="28"/>
      <c r="V286" s="28"/>
      <c r="W286" s="28"/>
    </row>
    <row r="287" spans="3:23" ht="12">
      <c r="C287" s="28"/>
      <c r="D287" s="28"/>
      <c r="E287" s="28"/>
      <c r="F287" s="28"/>
      <c r="G287" s="28"/>
      <c r="H287" s="28"/>
      <c r="I287" s="28"/>
      <c r="J287" s="28"/>
      <c r="K287" s="28"/>
      <c r="L287" s="28"/>
      <c r="M287" s="28"/>
      <c r="N287" s="28"/>
      <c r="O287" s="28"/>
      <c r="P287" s="28"/>
      <c r="Q287" s="28"/>
      <c r="R287" s="28"/>
      <c r="S287" s="28"/>
      <c r="T287" s="28"/>
      <c r="U287" s="28"/>
      <c r="V287" s="28"/>
      <c r="W287" s="28"/>
    </row>
    <row r="288" spans="3:23" ht="12">
      <c r="C288" s="28"/>
      <c r="D288" s="28"/>
      <c r="E288" s="28"/>
      <c r="F288" s="28"/>
      <c r="G288" s="28"/>
      <c r="H288" s="28"/>
      <c r="I288" s="28"/>
      <c r="J288" s="28"/>
      <c r="K288" s="28"/>
      <c r="L288" s="28"/>
      <c r="M288" s="28"/>
      <c r="N288" s="28"/>
      <c r="O288" s="28"/>
      <c r="P288" s="28"/>
      <c r="Q288" s="28"/>
      <c r="R288" s="28"/>
      <c r="S288" s="28"/>
      <c r="T288" s="28"/>
      <c r="U288" s="28"/>
      <c r="V288" s="28"/>
      <c r="W288" s="28"/>
    </row>
    <row r="289" spans="3:23" ht="12">
      <c r="C289" s="28"/>
      <c r="D289" s="28"/>
      <c r="E289" s="28"/>
      <c r="F289" s="28"/>
      <c r="G289" s="28"/>
      <c r="H289" s="28"/>
      <c r="I289" s="28"/>
      <c r="J289" s="28"/>
      <c r="K289" s="28"/>
      <c r="L289" s="28"/>
      <c r="M289" s="28"/>
      <c r="N289" s="28"/>
      <c r="O289" s="28"/>
      <c r="P289" s="28"/>
      <c r="Q289" s="28"/>
      <c r="R289" s="28"/>
      <c r="S289" s="28"/>
      <c r="T289" s="28"/>
      <c r="U289" s="28"/>
      <c r="V289" s="28"/>
      <c r="W289" s="28"/>
    </row>
    <row r="290" spans="3:23" ht="12">
      <c r="C290" s="28"/>
      <c r="D290" s="28"/>
      <c r="E290" s="28"/>
      <c r="F290" s="28"/>
      <c r="G290" s="28"/>
      <c r="H290" s="28"/>
      <c r="I290" s="28"/>
      <c r="J290" s="28"/>
      <c r="K290" s="28"/>
      <c r="L290" s="28"/>
      <c r="M290" s="28"/>
      <c r="N290" s="28"/>
      <c r="O290" s="28"/>
      <c r="P290" s="28"/>
      <c r="Q290" s="28"/>
      <c r="R290" s="28"/>
      <c r="S290" s="28"/>
      <c r="T290" s="28"/>
      <c r="U290" s="28"/>
      <c r="V290" s="28"/>
      <c r="W290" s="28"/>
    </row>
    <row r="291" spans="3:23" ht="12">
      <c r="C291" s="28"/>
      <c r="D291" s="28"/>
      <c r="E291" s="28"/>
      <c r="F291" s="28"/>
      <c r="G291" s="28"/>
      <c r="H291" s="28"/>
      <c r="I291" s="28"/>
      <c r="J291" s="28"/>
      <c r="K291" s="28"/>
      <c r="L291" s="28"/>
      <c r="M291" s="28"/>
      <c r="N291" s="28"/>
      <c r="O291" s="28"/>
      <c r="P291" s="28"/>
      <c r="Q291" s="28"/>
      <c r="R291" s="28"/>
      <c r="S291" s="28"/>
      <c r="T291" s="28"/>
      <c r="U291" s="28"/>
      <c r="V291" s="28"/>
      <c r="W291" s="28"/>
    </row>
    <row r="292" spans="3:23" ht="12">
      <c r="C292" s="28"/>
      <c r="D292" s="28"/>
      <c r="E292" s="28"/>
      <c r="F292" s="28"/>
      <c r="G292" s="28"/>
      <c r="H292" s="28"/>
      <c r="I292" s="28"/>
      <c r="J292" s="28"/>
      <c r="K292" s="28"/>
      <c r="L292" s="28"/>
      <c r="M292" s="28"/>
      <c r="N292" s="28"/>
      <c r="O292" s="28"/>
      <c r="P292" s="28"/>
      <c r="Q292" s="28"/>
      <c r="R292" s="28"/>
      <c r="S292" s="28"/>
      <c r="T292" s="28"/>
      <c r="U292" s="28"/>
      <c r="V292" s="28"/>
      <c r="W292" s="28"/>
    </row>
    <row r="293" spans="3:23" ht="12">
      <c r="C293" s="28"/>
      <c r="D293" s="28"/>
      <c r="E293" s="28"/>
      <c r="F293" s="28"/>
      <c r="G293" s="28"/>
      <c r="H293" s="28"/>
      <c r="I293" s="28"/>
      <c r="J293" s="28"/>
      <c r="K293" s="28"/>
      <c r="L293" s="28"/>
      <c r="M293" s="28"/>
      <c r="N293" s="28"/>
      <c r="O293" s="28"/>
      <c r="P293" s="28"/>
      <c r="Q293" s="28"/>
      <c r="R293" s="28"/>
      <c r="S293" s="28"/>
      <c r="T293" s="28"/>
      <c r="U293" s="28"/>
      <c r="V293" s="28"/>
      <c r="W293" s="28"/>
    </row>
    <row r="294" spans="3:23" ht="12">
      <c r="C294" s="28"/>
      <c r="D294" s="28"/>
      <c r="E294" s="28"/>
      <c r="F294" s="28"/>
      <c r="G294" s="28"/>
      <c r="H294" s="28"/>
      <c r="I294" s="28"/>
      <c r="J294" s="28"/>
      <c r="K294" s="28"/>
      <c r="L294" s="28"/>
      <c r="M294" s="28"/>
      <c r="N294" s="28"/>
      <c r="O294" s="28"/>
      <c r="P294" s="28"/>
      <c r="Q294" s="28"/>
      <c r="R294" s="28"/>
      <c r="S294" s="28"/>
      <c r="T294" s="28"/>
      <c r="U294" s="28"/>
      <c r="V294" s="28"/>
      <c r="W294" s="28"/>
    </row>
    <row r="295" spans="3:23" ht="12">
      <c r="C295" s="28"/>
      <c r="D295" s="28"/>
      <c r="E295" s="28"/>
      <c r="F295" s="28"/>
      <c r="G295" s="28"/>
      <c r="H295" s="28"/>
      <c r="I295" s="28"/>
      <c r="J295" s="28"/>
      <c r="K295" s="28"/>
      <c r="L295" s="28"/>
      <c r="M295" s="28"/>
      <c r="N295" s="28"/>
      <c r="O295" s="28"/>
      <c r="P295" s="28"/>
      <c r="Q295" s="28"/>
      <c r="R295" s="28"/>
      <c r="S295" s="28"/>
      <c r="T295" s="28"/>
      <c r="U295" s="28"/>
      <c r="V295" s="28"/>
      <c r="W295" s="28"/>
    </row>
    <row r="296" spans="3:23" ht="12">
      <c r="C296" s="28"/>
      <c r="D296" s="28"/>
      <c r="E296" s="28"/>
      <c r="F296" s="28"/>
      <c r="G296" s="28"/>
      <c r="H296" s="28"/>
      <c r="I296" s="28"/>
      <c r="J296" s="28"/>
      <c r="K296" s="28"/>
      <c r="L296" s="28"/>
      <c r="M296" s="28"/>
      <c r="N296" s="28"/>
      <c r="O296" s="28"/>
      <c r="P296" s="28"/>
      <c r="Q296" s="28"/>
      <c r="R296" s="28"/>
      <c r="S296" s="28"/>
      <c r="T296" s="28"/>
      <c r="U296" s="28"/>
      <c r="V296" s="28"/>
      <c r="W296" s="28"/>
    </row>
    <row r="297" spans="3:23" ht="12">
      <c r="C297" s="28"/>
      <c r="D297" s="28"/>
      <c r="E297" s="28"/>
      <c r="F297" s="28"/>
      <c r="G297" s="28"/>
      <c r="H297" s="28"/>
      <c r="I297" s="28"/>
      <c r="J297" s="28"/>
      <c r="K297" s="28"/>
      <c r="L297" s="28"/>
      <c r="M297" s="28"/>
      <c r="N297" s="28"/>
      <c r="O297" s="28"/>
      <c r="P297" s="28"/>
      <c r="Q297" s="28"/>
      <c r="R297" s="28"/>
      <c r="S297" s="28"/>
      <c r="T297" s="28"/>
      <c r="U297" s="28"/>
      <c r="V297" s="28"/>
      <c r="W297" s="28"/>
    </row>
    <row r="298" spans="3:23" ht="12">
      <c r="C298" s="28"/>
      <c r="D298" s="28"/>
      <c r="E298" s="28"/>
      <c r="F298" s="28"/>
      <c r="G298" s="28"/>
      <c r="H298" s="28"/>
      <c r="I298" s="28"/>
      <c r="J298" s="28"/>
      <c r="K298" s="28"/>
      <c r="L298" s="28"/>
      <c r="M298" s="28"/>
      <c r="N298" s="28"/>
      <c r="O298" s="28"/>
      <c r="P298" s="28"/>
      <c r="Q298" s="28"/>
      <c r="R298" s="28"/>
      <c r="S298" s="28"/>
      <c r="T298" s="28"/>
      <c r="U298" s="28"/>
      <c r="V298" s="28"/>
      <c r="W298" s="28"/>
    </row>
    <row r="299" spans="3:23" ht="12">
      <c r="C299" s="28"/>
      <c r="D299" s="28"/>
      <c r="E299" s="28"/>
      <c r="F299" s="28"/>
      <c r="G299" s="28"/>
      <c r="H299" s="28"/>
      <c r="I299" s="28"/>
      <c r="J299" s="28"/>
      <c r="K299" s="28"/>
      <c r="L299" s="28"/>
      <c r="M299" s="28"/>
      <c r="N299" s="28"/>
      <c r="O299" s="28"/>
      <c r="P299" s="28"/>
      <c r="Q299" s="28"/>
      <c r="R299" s="28"/>
      <c r="S299" s="28"/>
      <c r="T299" s="28"/>
      <c r="U299" s="28"/>
      <c r="V299" s="28"/>
      <c r="W299" s="28"/>
    </row>
    <row r="300" spans="3:23" ht="12">
      <c r="C300" s="28"/>
      <c r="D300" s="28"/>
      <c r="E300" s="28"/>
      <c r="F300" s="28"/>
      <c r="G300" s="28"/>
      <c r="H300" s="28"/>
      <c r="I300" s="28"/>
      <c r="J300" s="28"/>
      <c r="K300" s="28"/>
      <c r="L300" s="28"/>
      <c r="M300" s="28"/>
      <c r="N300" s="28"/>
      <c r="O300" s="28"/>
      <c r="P300" s="28"/>
      <c r="Q300" s="28"/>
      <c r="R300" s="28"/>
      <c r="S300" s="28"/>
      <c r="T300" s="28"/>
      <c r="U300" s="28"/>
      <c r="V300" s="28"/>
      <c r="W300" s="28"/>
    </row>
    <row r="301" spans="3:23" ht="12">
      <c r="C301" s="28"/>
      <c r="D301" s="28"/>
      <c r="E301" s="28"/>
      <c r="F301" s="28"/>
      <c r="G301" s="28"/>
      <c r="H301" s="28"/>
      <c r="I301" s="28"/>
      <c r="J301" s="28"/>
      <c r="K301" s="28"/>
      <c r="L301" s="28"/>
      <c r="M301" s="28"/>
      <c r="N301" s="28"/>
      <c r="O301" s="28"/>
      <c r="P301" s="28"/>
      <c r="Q301" s="28"/>
      <c r="R301" s="28"/>
      <c r="S301" s="28"/>
      <c r="T301" s="28"/>
      <c r="U301" s="28"/>
      <c r="V301" s="28"/>
      <c r="W301" s="28"/>
    </row>
    <row r="302" spans="3:23" ht="12">
      <c r="C302" s="28"/>
      <c r="D302" s="28"/>
      <c r="E302" s="28"/>
      <c r="F302" s="28"/>
      <c r="G302" s="28"/>
      <c r="H302" s="28"/>
      <c r="I302" s="28"/>
      <c r="J302" s="28"/>
      <c r="K302" s="28"/>
      <c r="L302" s="28"/>
      <c r="M302" s="28"/>
      <c r="N302" s="28"/>
      <c r="O302" s="28"/>
      <c r="P302" s="28"/>
      <c r="Q302" s="28"/>
      <c r="R302" s="28"/>
      <c r="S302" s="28"/>
      <c r="T302" s="28"/>
      <c r="U302" s="28"/>
      <c r="V302" s="28"/>
      <c r="W302" s="28"/>
    </row>
    <row r="303" spans="3:23" ht="12">
      <c r="C303" s="28"/>
      <c r="D303" s="28"/>
      <c r="E303" s="28"/>
      <c r="F303" s="28"/>
      <c r="G303" s="28"/>
      <c r="H303" s="28"/>
      <c r="I303" s="28"/>
      <c r="J303" s="28"/>
      <c r="K303" s="28"/>
      <c r="L303" s="28"/>
      <c r="M303" s="28"/>
      <c r="N303" s="28"/>
      <c r="O303" s="28"/>
      <c r="P303" s="28"/>
      <c r="Q303" s="28"/>
      <c r="R303" s="28"/>
      <c r="S303" s="28"/>
      <c r="T303" s="28"/>
      <c r="U303" s="28"/>
      <c r="V303" s="28"/>
      <c r="W303" s="28"/>
    </row>
    <row r="304" spans="3:23" ht="12">
      <c r="C304" s="28"/>
      <c r="D304" s="28"/>
      <c r="E304" s="28"/>
      <c r="F304" s="28"/>
      <c r="G304" s="28"/>
      <c r="H304" s="28"/>
      <c r="I304" s="28"/>
      <c r="J304" s="28"/>
      <c r="K304" s="28"/>
      <c r="L304" s="28"/>
      <c r="M304" s="28"/>
      <c r="N304" s="28"/>
      <c r="O304" s="28"/>
      <c r="P304" s="28"/>
      <c r="Q304" s="28"/>
      <c r="R304" s="28"/>
      <c r="S304" s="28"/>
      <c r="T304" s="28"/>
      <c r="U304" s="28"/>
      <c r="V304" s="28"/>
      <c r="W304" s="28"/>
    </row>
    <row r="305" spans="3:23" ht="12">
      <c r="C305" s="28"/>
      <c r="D305" s="28"/>
      <c r="E305" s="28"/>
      <c r="F305" s="28"/>
      <c r="G305" s="28"/>
      <c r="H305" s="28"/>
      <c r="I305" s="28"/>
      <c r="J305" s="28"/>
      <c r="K305" s="28"/>
      <c r="L305" s="28"/>
      <c r="M305" s="28"/>
      <c r="N305" s="28"/>
      <c r="O305" s="28"/>
      <c r="P305" s="28"/>
      <c r="Q305" s="28"/>
      <c r="R305" s="28"/>
      <c r="S305" s="28"/>
      <c r="T305" s="28"/>
      <c r="U305" s="28"/>
      <c r="V305" s="28"/>
      <c r="W305" s="28"/>
    </row>
    <row r="306" spans="3:23" ht="12">
      <c r="C306" s="28"/>
      <c r="D306" s="28"/>
      <c r="E306" s="28"/>
      <c r="F306" s="28"/>
      <c r="G306" s="28"/>
      <c r="H306" s="28"/>
      <c r="I306" s="28"/>
      <c r="J306" s="28"/>
      <c r="K306" s="28"/>
      <c r="L306" s="28"/>
      <c r="M306" s="28"/>
      <c r="N306" s="28"/>
      <c r="O306" s="28"/>
      <c r="P306" s="28"/>
      <c r="Q306" s="28"/>
      <c r="R306" s="28"/>
      <c r="S306" s="28"/>
      <c r="T306" s="28"/>
      <c r="U306" s="28"/>
      <c r="V306" s="28"/>
      <c r="W306" s="28"/>
    </row>
    <row r="307" spans="3:23" ht="12">
      <c r="C307" s="28"/>
      <c r="D307" s="28"/>
      <c r="E307" s="28"/>
      <c r="F307" s="28"/>
      <c r="G307" s="28"/>
      <c r="H307" s="28"/>
      <c r="I307" s="28"/>
      <c r="J307" s="28"/>
      <c r="K307" s="28"/>
      <c r="L307" s="28"/>
      <c r="M307" s="28"/>
      <c r="N307" s="28"/>
      <c r="O307" s="28"/>
      <c r="P307" s="28"/>
      <c r="Q307" s="28"/>
      <c r="R307" s="28"/>
      <c r="S307" s="28"/>
      <c r="T307" s="28"/>
      <c r="U307" s="28"/>
      <c r="V307" s="28"/>
      <c r="W307" s="28"/>
    </row>
    <row r="308" spans="3:23" ht="12">
      <c r="C308" s="28"/>
      <c r="D308" s="28"/>
      <c r="E308" s="28"/>
      <c r="F308" s="28"/>
      <c r="G308" s="28"/>
      <c r="H308" s="28"/>
      <c r="I308" s="28"/>
      <c r="J308" s="28"/>
      <c r="K308" s="28"/>
      <c r="L308" s="28"/>
      <c r="M308" s="28"/>
      <c r="N308" s="28"/>
      <c r="O308" s="28"/>
      <c r="P308" s="28"/>
      <c r="Q308" s="28"/>
      <c r="R308" s="28"/>
      <c r="S308" s="28"/>
      <c r="T308" s="28"/>
      <c r="U308" s="28"/>
      <c r="V308" s="28"/>
      <c r="W308" s="28"/>
    </row>
    <row r="309" spans="3:23" ht="12">
      <c r="C309" s="28"/>
      <c r="D309" s="28"/>
      <c r="E309" s="28"/>
      <c r="F309" s="28"/>
      <c r="G309" s="28"/>
      <c r="H309" s="28"/>
      <c r="I309" s="28"/>
      <c r="J309" s="28"/>
      <c r="K309" s="28"/>
      <c r="L309" s="28"/>
      <c r="M309" s="28"/>
      <c r="N309" s="28"/>
      <c r="O309" s="28"/>
      <c r="P309" s="28"/>
      <c r="Q309" s="28"/>
      <c r="R309" s="28"/>
      <c r="S309" s="28"/>
      <c r="T309" s="28"/>
      <c r="U309" s="28"/>
      <c r="V309" s="28"/>
      <c r="W309" s="28"/>
    </row>
    <row r="310" spans="3:23" ht="12">
      <c r="C310" s="28"/>
      <c r="D310" s="28"/>
      <c r="E310" s="28"/>
      <c r="F310" s="28"/>
      <c r="G310" s="28"/>
      <c r="H310" s="28"/>
      <c r="I310" s="28"/>
      <c r="J310" s="28"/>
      <c r="K310" s="28"/>
      <c r="L310" s="28"/>
      <c r="M310" s="28"/>
      <c r="N310" s="28"/>
      <c r="O310" s="28"/>
      <c r="P310" s="28"/>
      <c r="Q310" s="28"/>
      <c r="R310" s="28"/>
      <c r="S310" s="28"/>
      <c r="T310" s="28"/>
      <c r="U310" s="28"/>
      <c r="V310" s="28"/>
      <c r="W310" s="28"/>
    </row>
    <row r="311" spans="3:23" ht="12">
      <c r="C311" s="28"/>
      <c r="D311" s="28"/>
      <c r="E311" s="28"/>
      <c r="F311" s="28"/>
      <c r="G311" s="28"/>
      <c r="H311" s="28"/>
      <c r="I311" s="28"/>
      <c r="J311" s="28"/>
      <c r="K311" s="28"/>
      <c r="L311" s="28"/>
      <c r="M311" s="28"/>
      <c r="N311" s="28"/>
      <c r="O311" s="28"/>
      <c r="P311" s="28"/>
      <c r="Q311" s="28"/>
      <c r="R311" s="28"/>
      <c r="S311" s="28"/>
      <c r="T311" s="28"/>
      <c r="U311" s="28"/>
      <c r="V311" s="28"/>
      <c r="W311" s="28"/>
    </row>
    <row r="312" spans="3:23" ht="12">
      <c r="C312" s="28"/>
      <c r="D312" s="28"/>
      <c r="E312" s="28"/>
      <c r="F312" s="28"/>
      <c r="G312" s="28"/>
      <c r="H312" s="28"/>
      <c r="I312" s="28"/>
      <c r="J312" s="28"/>
      <c r="K312" s="28"/>
      <c r="L312" s="28"/>
      <c r="M312" s="28"/>
      <c r="N312" s="28"/>
      <c r="O312" s="28"/>
      <c r="P312" s="28"/>
      <c r="Q312" s="28"/>
      <c r="R312" s="28"/>
      <c r="S312" s="28"/>
      <c r="T312" s="28"/>
      <c r="U312" s="28"/>
      <c r="V312" s="28"/>
      <c r="W312" s="28"/>
    </row>
    <row r="313" spans="3:23" ht="12">
      <c r="C313" s="28"/>
      <c r="D313" s="28"/>
      <c r="E313" s="28"/>
      <c r="F313" s="28"/>
      <c r="G313" s="28"/>
      <c r="H313" s="28"/>
      <c r="I313" s="28"/>
      <c r="J313" s="28"/>
      <c r="K313" s="28"/>
      <c r="L313" s="28"/>
      <c r="M313" s="28"/>
      <c r="N313" s="28"/>
      <c r="O313" s="28"/>
      <c r="P313" s="28"/>
      <c r="Q313" s="28"/>
      <c r="R313" s="28"/>
      <c r="S313" s="28"/>
      <c r="T313" s="28"/>
      <c r="U313" s="28"/>
      <c r="V313" s="28"/>
      <c r="W313" s="28"/>
    </row>
    <row r="314" spans="3:23" ht="12">
      <c r="C314" s="28"/>
      <c r="D314" s="28"/>
      <c r="E314" s="28"/>
      <c r="F314" s="28"/>
      <c r="G314" s="28"/>
      <c r="H314" s="28"/>
      <c r="I314" s="28"/>
      <c r="J314" s="28"/>
      <c r="K314" s="28"/>
      <c r="L314" s="28"/>
      <c r="M314" s="28"/>
      <c r="N314" s="28"/>
      <c r="O314" s="28"/>
      <c r="P314" s="28"/>
      <c r="Q314" s="28"/>
      <c r="R314" s="28"/>
      <c r="S314" s="28"/>
      <c r="T314" s="28"/>
      <c r="U314" s="28"/>
      <c r="V314" s="28"/>
      <c r="W314" s="28"/>
    </row>
    <row r="315" spans="3:23" ht="12">
      <c r="C315" s="28"/>
      <c r="D315" s="28"/>
      <c r="E315" s="28"/>
      <c r="F315" s="28"/>
      <c r="G315" s="28"/>
      <c r="H315" s="28"/>
      <c r="I315" s="28"/>
      <c r="J315" s="28"/>
      <c r="K315" s="28"/>
      <c r="L315" s="28"/>
      <c r="M315" s="28"/>
      <c r="N315" s="28"/>
      <c r="O315" s="28"/>
      <c r="P315" s="28"/>
      <c r="Q315" s="28"/>
      <c r="R315" s="28"/>
      <c r="S315" s="28"/>
      <c r="T315" s="28"/>
      <c r="U315" s="28"/>
      <c r="V315" s="28"/>
      <c r="W315" s="28"/>
    </row>
    <row r="316" spans="3:23" ht="12">
      <c r="C316" s="28"/>
      <c r="D316" s="28"/>
      <c r="E316" s="28"/>
      <c r="F316" s="28"/>
      <c r="G316" s="28"/>
      <c r="H316" s="28"/>
      <c r="I316" s="28"/>
      <c r="J316" s="28"/>
      <c r="K316" s="28"/>
      <c r="L316" s="28"/>
      <c r="M316" s="28"/>
      <c r="N316" s="28"/>
      <c r="O316" s="28"/>
      <c r="P316" s="28"/>
      <c r="Q316" s="28"/>
      <c r="R316" s="28"/>
      <c r="S316" s="28"/>
      <c r="T316" s="28"/>
      <c r="U316" s="28"/>
      <c r="V316" s="28"/>
      <c r="W316" s="28"/>
    </row>
    <row r="317" spans="3:23" ht="12">
      <c r="C317" s="28"/>
      <c r="D317" s="28"/>
      <c r="E317" s="28"/>
      <c r="F317" s="28"/>
      <c r="G317" s="28"/>
      <c r="H317" s="28"/>
      <c r="I317" s="28"/>
      <c r="J317" s="28"/>
      <c r="K317" s="28"/>
      <c r="L317" s="28"/>
      <c r="M317" s="28"/>
      <c r="N317" s="28"/>
      <c r="O317" s="28"/>
      <c r="P317" s="28"/>
      <c r="Q317" s="28"/>
      <c r="R317" s="28"/>
      <c r="S317" s="28"/>
      <c r="T317" s="28"/>
      <c r="U317" s="28"/>
      <c r="V317" s="28"/>
      <c r="W317" s="28"/>
    </row>
    <row r="318" spans="3:23" ht="12">
      <c r="C318" s="28"/>
      <c r="D318" s="28"/>
      <c r="E318" s="28"/>
      <c r="F318" s="28"/>
      <c r="G318" s="28"/>
      <c r="H318" s="28"/>
      <c r="I318" s="28"/>
      <c r="J318" s="28"/>
      <c r="K318" s="28"/>
      <c r="L318" s="28"/>
      <c r="M318" s="28"/>
      <c r="N318" s="28"/>
      <c r="O318" s="28"/>
      <c r="P318" s="28"/>
      <c r="Q318" s="28"/>
      <c r="R318" s="28"/>
      <c r="S318" s="28"/>
      <c r="T318" s="28"/>
      <c r="U318" s="28"/>
      <c r="V318" s="28"/>
      <c r="W318" s="28"/>
    </row>
    <row r="319" spans="3:23" ht="12">
      <c r="C319" s="28"/>
      <c r="D319" s="28"/>
      <c r="E319" s="28"/>
      <c r="F319" s="28"/>
      <c r="G319" s="28"/>
      <c r="H319" s="28"/>
      <c r="I319" s="28"/>
      <c r="J319" s="28"/>
      <c r="K319" s="28"/>
      <c r="L319" s="28"/>
      <c r="M319" s="28"/>
      <c r="N319" s="28"/>
      <c r="O319" s="28"/>
      <c r="P319" s="28"/>
      <c r="Q319" s="28"/>
      <c r="R319" s="28"/>
      <c r="S319" s="28"/>
      <c r="T319" s="28"/>
      <c r="U319" s="28"/>
      <c r="V319" s="28"/>
      <c r="W319" s="28"/>
    </row>
    <row r="320" spans="3:23" ht="12">
      <c r="C320" s="28"/>
      <c r="D320" s="28"/>
      <c r="E320" s="28"/>
      <c r="F320" s="28"/>
      <c r="G320" s="28"/>
      <c r="H320" s="28"/>
      <c r="I320" s="28"/>
      <c r="J320" s="28"/>
      <c r="K320" s="28"/>
      <c r="L320" s="28"/>
      <c r="M320" s="28"/>
      <c r="N320" s="28"/>
      <c r="O320" s="28"/>
      <c r="P320" s="28"/>
      <c r="Q320" s="28"/>
      <c r="R320" s="28"/>
      <c r="S320" s="28"/>
      <c r="T320" s="28"/>
      <c r="U320" s="28"/>
      <c r="V320" s="28"/>
      <c r="W320" s="28"/>
    </row>
    <row r="321" spans="3:23" ht="12">
      <c r="C321" s="28"/>
      <c r="D321" s="28"/>
      <c r="E321" s="28"/>
      <c r="F321" s="28"/>
      <c r="G321" s="28"/>
      <c r="H321" s="28"/>
      <c r="I321" s="28"/>
      <c r="J321" s="28"/>
      <c r="K321" s="28"/>
      <c r="L321" s="28"/>
      <c r="M321" s="28"/>
      <c r="N321" s="28"/>
      <c r="O321" s="28"/>
      <c r="P321" s="28"/>
      <c r="Q321" s="28"/>
      <c r="R321" s="28"/>
      <c r="S321" s="28"/>
      <c r="T321" s="28"/>
      <c r="U321" s="28"/>
      <c r="V321" s="28"/>
      <c r="W321" s="28"/>
    </row>
    <row r="322" spans="3:23" ht="12">
      <c r="C322" s="28"/>
      <c r="D322" s="28"/>
      <c r="E322" s="28"/>
      <c r="F322" s="28"/>
      <c r="G322" s="28"/>
      <c r="H322" s="28"/>
      <c r="I322" s="28"/>
      <c r="J322" s="28"/>
      <c r="K322" s="28"/>
      <c r="L322" s="28"/>
      <c r="M322" s="28"/>
      <c r="N322" s="28"/>
      <c r="O322" s="28"/>
      <c r="P322" s="28"/>
      <c r="Q322" s="28"/>
      <c r="R322" s="28"/>
      <c r="S322" s="28"/>
      <c r="T322" s="28"/>
      <c r="U322" s="28"/>
      <c r="V322" s="28"/>
      <c r="W322" s="28"/>
    </row>
    <row r="323" spans="3:23" ht="12">
      <c r="C323" s="28"/>
      <c r="D323" s="28"/>
      <c r="E323" s="28"/>
      <c r="F323" s="28"/>
      <c r="G323" s="28"/>
      <c r="H323" s="28"/>
      <c r="I323" s="28"/>
      <c r="J323" s="28"/>
      <c r="K323" s="28"/>
      <c r="L323" s="28"/>
      <c r="M323" s="28"/>
      <c r="N323" s="28"/>
      <c r="O323" s="28"/>
      <c r="P323" s="28"/>
      <c r="Q323" s="28"/>
      <c r="R323" s="28"/>
      <c r="S323" s="28"/>
      <c r="T323" s="28"/>
      <c r="U323" s="28"/>
      <c r="V323" s="28"/>
      <c r="W323" s="28"/>
    </row>
    <row r="324" spans="3:23" ht="12">
      <c r="C324" s="28"/>
      <c r="D324" s="28"/>
      <c r="E324" s="28"/>
      <c r="F324" s="28"/>
      <c r="G324" s="28"/>
      <c r="H324" s="28"/>
      <c r="I324" s="28"/>
      <c r="J324" s="28"/>
      <c r="K324" s="28"/>
      <c r="L324" s="28"/>
      <c r="M324" s="28"/>
      <c r="N324" s="28"/>
      <c r="O324" s="28"/>
      <c r="P324" s="28"/>
      <c r="Q324" s="28"/>
      <c r="R324" s="28"/>
      <c r="S324" s="28"/>
      <c r="T324" s="28"/>
      <c r="U324" s="28"/>
      <c r="V324" s="28"/>
      <c r="W324" s="28"/>
    </row>
    <row r="325" spans="3:23" ht="12">
      <c r="C325" s="28"/>
      <c r="D325" s="28"/>
      <c r="E325" s="28"/>
      <c r="F325" s="28"/>
      <c r="G325" s="28"/>
      <c r="H325" s="28"/>
      <c r="I325" s="28"/>
      <c r="J325" s="28"/>
      <c r="K325" s="28"/>
      <c r="L325" s="28"/>
      <c r="M325" s="28"/>
      <c r="N325" s="28"/>
      <c r="O325" s="28"/>
      <c r="P325" s="28"/>
      <c r="Q325" s="28"/>
      <c r="R325" s="28"/>
      <c r="S325" s="28"/>
      <c r="T325" s="28"/>
      <c r="U325" s="28"/>
      <c r="V325" s="28"/>
      <c r="W325" s="28"/>
    </row>
    <row r="326" spans="3:23" ht="12">
      <c r="C326" s="28"/>
      <c r="D326" s="28"/>
      <c r="E326" s="28"/>
      <c r="F326" s="28"/>
      <c r="G326" s="28"/>
      <c r="H326" s="28"/>
      <c r="I326" s="28"/>
      <c r="J326" s="28"/>
      <c r="K326" s="28"/>
      <c r="L326" s="28"/>
      <c r="M326" s="28"/>
      <c r="N326" s="28"/>
      <c r="O326" s="28"/>
      <c r="P326" s="28"/>
      <c r="Q326" s="28"/>
      <c r="R326" s="28"/>
      <c r="S326" s="28"/>
      <c r="T326" s="28"/>
      <c r="U326" s="28"/>
      <c r="V326" s="28"/>
      <c r="W326" s="28"/>
    </row>
    <row r="327" spans="3:23" ht="12">
      <c r="C327" s="28"/>
      <c r="D327" s="28"/>
      <c r="E327" s="28"/>
      <c r="F327" s="28"/>
      <c r="G327" s="28"/>
      <c r="H327" s="28"/>
      <c r="I327" s="28"/>
      <c r="J327" s="28"/>
      <c r="K327" s="28"/>
      <c r="L327" s="28"/>
      <c r="M327" s="28"/>
      <c r="N327" s="28"/>
      <c r="O327" s="28"/>
      <c r="P327" s="28"/>
      <c r="Q327" s="28"/>
      <c r="R327" s="28"/>
      <c r="S327" s="28"/>
      <c r="T327" s="28"/>
      <c r="U327" s="28"/>
      <c r="V327" s="28"/>
      <c r="W327" s="28"/>
    </row>
    <row r="328" spans="3:23" ht="12">
      <c r="C328" s="28"/>
      <c r="D328" s="28"/>
      <c r="E328" s="28"/>
      <c r="F328" s="28"/>
      <c r="G328" s="28"/>
      <c r="H328" s="28"/>
      <c r="I328" s="28"/>
      <c r="J328" s="28"/>
      <c r="K328" s="28"/>
      <c r="L328" s="28"/>
      <c r="M328" s="28"/>
      <c r="N328" s="28"/>
      <c r="O328" s="28"/>
      <c r="P328" s="28"/>
      <c r="Q328" s="28"/>
      <c r="R328" s="28"/>
      <c r="S328" s="28"/>
      <c r="T328" s="28"/>
      <c r="U328" s="28"/>
      <c r="V328" s="28"/>
      <c r="W328" s="28"/>
    </row>
    <row r="329" spans="3:23" ht="12">
      <c r="C329" s="28"/>
      <c r="D329" s="28"/>
      <c r="E329" s="28"/>
      <c r="F329" s="28"/>
      <c r="G329" s="28"/>
      <c r="H329" s="28"/>
      <c r="I329" s="28"/>
      <c r="J329" s="28"/>
      <c r="K329" s="28"/>
      <c r="L329" s="28"/>
      <c r="M329" s="28"/>
      <c r="N329" s="28"/>
      <c r="O329" s="28"/>
      <c r="P329" s="28"/>
      <c r="Q329" s="28"/>
      <c r="R329" s="28"/>
      <c r="S329" s="28"/>
      <c r="T329" s="28"/>
      <c r="U329" s="28"/>
      <c r="V329" s="28"/>
      <c r="W329" s="28"/>
    </row>
    <row r="330" spans="3:23" ht="12">
      <c r="C330" s="28"/>
      <c r="D330" s="28"/>
      <c r="E330" s="28"/>
      <c r="F330" s="28"/>
      <c r="G330" s="28"/>
      <c r="H330" s="28"/>
      <c r="I330" s="28"/>
      <c r="J330" s="28"/>
      <c r="K330" s="28"/>
      <c r="L330" s="28"/>
      <c r="M330" s="28"/>
      <c r="N330" s="28"/>
      <c r="O330" s="28"/>
      <c r="P330" s="28"/>
      <c r="Q330" s="28"/>
      <c r="R330" s="28"/>
      <c r="S330" s="28"/>
      <c r="T330" s="28"/>
      <c r="U330" s="28"/>
      <c r="V330" s="28"/>
      <c r="W330" s="28"/>
    </row>
    <row r="331" spans="3:23" ht="12">
      <c r="C331" s="28"/>
      <c r="D331" s="28"/>
      <c r="E331" s="28"/>
      <c r="F331" s="28"/>
      <c r="G331" s="28"/>
      <c r="H331" s="28"/>
      <c r="I331" s="28"/>
      <c r="J331" s="28"/>
      <c r="K331" s="28"/>
      <c r="L331" s="28"/>
      <c r="M331" s="28"/>
      <c r="N331" s="28"/>
      <c r="O331" s="28"/>
      <c r="P331" s="28"/>
      <c r="Q331" s="28"/>
      <c r="R331" s="28"/>
      <c r="S331" s="28"/>
      <c r="T331" s="28"/>
      <c r="U331" s="28"/>
      <c r="V331" s="28"/>
      <c r="W331" s="28"/>
    </row>
    <row r="332" spans="3:23" ht="12">
      <c r="C332" s="28"/>
      <c r="D332" s="28"/>
      <c r="E332" s="28"/>
      <c r="F332" s="28"/>
      <c r="G332" s="28"/>
      <c r="H332" s="28"/>
      <c r="I332" s="28"/>
      <c r="J332" s="28"/>
      <c r="K332" s="28"/>
      <c r="L332" s="28"/>
      <c r="M332" s="28"/>
      <c r="N332" s="28"/>
      <c r="O332" s="28"/>
      <c r="P332" s="28"/>
      <c r="Q332" s="28"/>
      <c r="R332" s="28"/>
      <c r="S332" s="28"/>
      <c r="T332" s="28"/>
      <c r="U332" s="28"/>
      <c r="V332" s="28"/>
      <c r="W332" s="28"/>
    </row>
    <row r="333" spans="3:23" ht="12">
      <c r="C333" s="28"/>
      <c r="D333" s="28"/>
      <c r="E333" s="28"/>
      <c r="F333" s="28"/>
      <c r="G333" s="28"/>
      <c r="H333" s="28"/>
      <c r="I333" s="28"/>
      <c r="J333" s="28"/>
      <c r="K333" s="28"/>
      <c r="L333" s="28"/>
      <c r="M333" s="28"/>
      <c r="N333" s="28"/>
      <c r="O333" s="28"/>
      <c r="P333" s="28"/>
      <c r="Q333" s="28"/>
      <c r="R333" s="28"/>
      <c r="S333" s="28"/>
      <c r="T333" s="28"/>
      <c r="U333" s="28"/>
      <c r="V333" s="28"/>
      <c r="W333" s="28"/>
    </row>
    <row r="334" spans="3:23" ht="12">
      <c r="C334" s="28"/>
      <c r="D334" s="28"/>
      <c r="E334" s="28"/>
      <c r="F334" s="28"/>
      <c r="G334" s="28"/>
      <c r="H334" s="28"/>
      <c r="I334" s="28"/>
      <c r="J334" s="28"/>
      <c r="K334" s="28"/>
      <c r="L334" s="28"/>
      <c r="M334" s="28"/>
      <c r="N334" s="28"/>
      <c r="O334" s="28"/>
      <c r="P334" s="28"/>
      <c r="Q334" s="28"/>
      <c r="R334" s="28"/>
      <c r="S334" s="28"/>
      <c r="T334" s="28"/>
      <c r="U334" s="28"/>
      <c r="V334" s="28"/>
      <c r="W334" s="28"/>
    </row>
    <row r="335" spans="3:23" ht="12">
      <c r="C335" s="28"/>
      <c r="D335" s="28"/>
      <c r="E335" s="28"/>
      <c r="F335" s="28"/>
      <c r="G335" s="28"/>
      <c r="H335" s="28"/>
      <c r="I335" s="28"/>
      <c r="J335" s="28"/>
      <c r="K335" s="28"/>
      <c r="L335" s="28"/>
      <c r="M335" s="28"/>
      <c r="N335" s="28"/>
      <c r="O335" s="28"/>
      <c r="P335" s="28"/>
      <c r="Q335" s="28"/>
      <c r="R335" s="28"/>
      <c r="S335" s="28"/>
      <c r="T335" s="28"/>
      <c r="U335" s="28"/>
      <c r="V335" s="28"/>
      <c r="W335" s="28"/>
    </row>
    <row r="336" spans="3:23" ht="12">
      <c r="C336" s="28"/>
      <c r="D336" s="28"/>
      <c r="E336" s="28"/>
      <c r="F336" s="28"/>
      <c r="G336" s="28"/>
      <c r="H336" s="28"/>
      <c r="I336" s="28"/>
      <c r="J336" s="28"/>
      <c r="K336" s="28"/>
      <c r="L336" s="28"/>
      <c r="M336" s="28"/>
      <c r="N336" s="28"/>
      <c r="O336" s="28"/>
      <c r="P336" s="28"/>
      <c r="Q336" s="28"/>
      <c r="R336" s="28"/>
      <c r="S336" s="28"/>
      <c r="T336" s="28"/>
      <c r="U336" s="28"/>
      <c r="V336" s="28"/>
      <c r="W336" s="28"/>
    </row>
    <row r="337" spans="3:23" ht="12">
      <c r="C337" s="28"/>
      <c r="D337" s="28"/>
      <c r="E337" s="28"/>
      <c r="F337" s="28"/>
      <c r="G337" s="28"/>
      <c r="H337" s="28"/>
      <c r="I337" s="28"/>
      <c r="J337" s="28"/>
      <c r="K337" s="28"/>
      <c r="L337" s="28"/>
      <c r="M337" s="28"/>
      <c r="N337" s="28"/>
      <c r="O337" s="28"/>
      <c r="P337" s="28"/>
      <c r="Q337" s="28"/>
      <c r="R337" s="28"/>
      <c r="S337" s="28"/>
      <c r="T337" s="28"/>
      <c r="U337" s="28"/>
      <c r="V337" s="28"/>
      <c r="W337" s="28"/>
    </row>
    <row r="338" spans="3:23" ht="12">
      <c r="C338" s="28"/>
      <c r="D338" s="28"/>
      <c r="E338" s="28"/>
      <c r="F338" s="28"/>
      <c r="G338" s="28"/>
      <c r="H338" s="28"/>
      <c r="I338" s="28"/>
      <c r="J338" s="28"/>
      <c r="K338" s="28"/>
      <c r="L338" s="28"/>
      <c r="M338" s="28"/>
      <c r="N338" s="28"/>
      <c r="O338" s="28"/>
      <c r="P338" s="28"/>
      <c r="Q338" s="28"/>
      <c r="R338" s="28"/>
      <c r="S338" s="28"/>
      <c r="T338" s="28"/>
      <c r="U338" s="28"/>
      <c r="V338" s="28"/>
      <c r="W338" s="28"/>
    </row>
    <row r="339" spans="3:23" ht="12">
      <c r="C339" s="28"/>
      <c r="D339" s="28"/>
      <c r="E339" s="28"/>
      <c r="F339" s="28"/>
      <c r="G339" s="28"/>
      <c r="H339" s="28"/>
      <c r="I339" s="28"/>
      <c r="J339" s="28"/>
      <c r="K339" s="28"/>
      <c r="L339" s="28"/>
      <c r="M339" s="28"/>
      <c r="N339" s="28"/>
      <c r="O339" s="28"/>
      <c r="P339" s="28"/>
      <c r="Q339" s="28"/>
      <c r="R339" s="28"/>
      <c r="S339" s="28"/>
      <c r="T339" s="28"/>
      <c r="U339" s="28"/>
      <c r="V339" s="28"/>
      <c r="W339" s="28"/>
    </row>
    <row r="340" spans="3:23" ht="12">
      <c r="C340" s="28"/>
      <c r="D340" s="28"/>
      <c r="E340" s="28"/>
      <c r="F340" s="28"/>
      <c r="G340" s="28"/>
      <c r="H340" s="28"/>
      <c r="I340" s="28"/>
      <c r="J340" s="28"/>
      <c r="K340" s="28"/>
      <c r="L340" s="28"/>
      <c r="M340" s="28"/>
      <c r="N340" s="28"/>
      <c r="O340" s="28"/>
      <c r="P340" s="28"/>
      <c r="Q340" s="28"/>
      <c r="R340" s="28"/>
      <c r="S340" s="28"/>
      <c r="T340" s="28"/>
      <c r="U340" s="28"/>
      <c r="V340" s="28"/>
      <c r="W340" s="28"/>
    </row>
    <row r="341" spans="3:23" ht="12">
      <c r="C341" s="28"/>
      <c r="D341" s="28"/>
      <c r="E341" s="28"/>
      <c r="F341" s="28"/>
      <c r="G341" s="28"/>
      <c r="H341" s="28"/>
      <c r="I341" s="28"/>
      <c r="J341" s="28"/>
      <c r="K341" s="28"/>
      <c r="L341" s="28"/>
      <c r="M341" s="28"/>
      <c r="N341" s="28"/>
      <c r="O341" s="28"/>
      <c r="P341" s="28"/>
      <c r="Q341" s="28"/>
      <c r="R341" s="28"/>
      <c r="S341" s="28"/>
      <c r="T341" s="28"/>
      <c r="U341" s="28"/>
      <c r="V341" s="28"/>
      <c r="W341" s="28"/>
    </row>
    <row r="342" spans="3:23" ht="12">
      <c r="C342" s="28"/>
      <c r="D342" s="28"/>
      <c r="E342" s="28"/>
      <c r="F342" s="28"/>
      <c r="G342" s="28"/>
      <c r="H342" s="28"/>
      <c r="I342" s="28"/>
      <c r="J342" s="28"/>
      <c r="K342" s="28"/>
      <c r="L342" s="28"/>
      <c r="M342" s="28"/>
      <c r="N342" s="28"/>
      <c r="O342" s="28"/>
      <c r="P342" s="28"/>
      <c r="Q342" s="28"/>
      <c r="R342" s="28"/>
      <c r="S342" s="28"/>
      <c r="T342" s="28"/>
      <c r="U342" s="28"/>
      <c r="V342" s="28"/>
      <c r="W342" s="28"/>
    </row>
    <row r="343" spans="3:23" ht="12">
      <c r="C343" s="28"/>
      <c r="D343" s="28"/>
      <c r="E343" s="28"/>
      <c r="F343" s="28"/>
      <c r="G343" s="28"/>
      <c r="H343" s="28"/>
      <c r="I343" s="28"/>
      <c r="J343" s="28"/>
      <c r="K343" s="28"/>
      <c r="L343" s="28"/>
      <c r="M343" s="28"/>
      <c r="N343" s="28"/>
      <c r="O343" s="28"/>
      <c r="P343" s="28"/>
      <c r="Q343" s="28"/>
      <c r="R343" s="28"/>
      <c r="S343" s="28"/>
      <c r="T343" s="28"/>
      <c r="U343" s="28"/>
      <c r="V343" s="28"/>
      <c r="W343" s="28"/>
    </row>
    <row r="344" spans="3:23" ht="12">
      <c r="C344" s="28"/>
      <c r="D344" s="28"/>
      <c r="E344" s="28"/>
      <c r="F344" s="28"/>
      <c r="G344" s="28"/>
      <c r="H344" s="28"/>
      <c r="I344" s="28"/>
      <c r="J344" s="28"/>
      <c r="K344" s="28"/>
      <c r="L344" s="28"/>
      <c r="M344" s="28"/>
      <c r="N344" s="28"/>
      <c r="O344" s="28"/>
      <c r="P344" s="28"/>
      <c r="Q344" s="28"/>
      <c r="R344" s="28"/>
      <c r="S344" s="28"/>
      <c r="T344" s="28"/>
      <c r="U344" s="28"/>
      <c r="V344" s="28"/>
      <c r="W344" s="28"/>
    </row>
    <row r="345" spans="3:23" ht="12">
      <c r="C345" s="28"/>
      <c r="D345" s="28"/>
      <c r="E345" s="28"/>
      <c r="F345" s="28"/>
      <c r="G345" s="28"/>
      <c r="H345" s="28"/>
      <c r="I345" s="28"/>
      <c r="J345" s="28"/>
      <c r="K345" s="28"/>
      <c r="L345" s="28"/>
      <c r="M345" s="28"/>
      <c r="N345" s="28"/>
      <c r="O345" s="28"/>
      <c r="P345" s="28"/>
      <c r="Q345" s="28"/>
      <c r="R345" s="28"/>
      <c r="S345" s="28"/>
      <c r="T345" s="28"/>
      <c r="U345" s="28"/>
      <c r="V345" s="28"/>
      <c r="W345" s="28"/>
    </row>
    <row r="346" spans="3:23" ht="12">
      <c r="C346" s="28"/>
      <c r="D346" s="28"/>
      <c r="E346" s="28"/>
      <c r="F346" s="28"/>
      <c r="G346" s="28"/>
      <c r="H346" s="28"/>
      <c r="I346" s="28"/>
      <c r="J346" s="28"/>
      <c r="K346" s="28"/>
      <c r="L346" s="28"/>
      <c r="M346" s="28"/>
      <c r="N346" s="28"/>
      <c r="O346" s="28"/>
      <c r="P346" s="28"/>
      <c r="Q346" s="28"/>
      <c r="R346" s="28"/>
      <c r="S346" s="28"/>
      <c r="T346" s="28"/>
      <c r="U346" s="28"/>
      <c r="V346" s="28"/>
      <c r="W346" s="28"/>
    </row>
    <row r="347" spans="3:23" ht="12">
      <c r="C347" s="28"/>
      <c r="D347" s="28"/>
      <c r="E347" s="28"/>
      <c r="F347" s="28"/>
      <c r="G347" s="28"/>
      <c r="H347" s="28"/>
      <c r="I347" s="28"/>
      <c r="J347" s="28"/>
      <c r="K347" s="28"/>
      <c r="L347" s="28"/>
      <c r="M347" s="28"/>
      <c r="N347" s="28"/>
      <c r="O347" s="28"/>
      <c r="P347" s="28"/>
      <c r="Q347" s="28"/>
      <c r="R347" s="28"/>
      <c r="S347" s="28"/>
      <c r="T347" s="28"/>
      <c r="U347" s="28"/>
      <c r="V347" s="28"/>
      <c r="W347" s="28"/>
    </row>
    <row r="348" spans="3:23" ht="12">
      <c r="C348" s="28"/>
      <c r="D348" s="28"/>
      <c r="E348" s="28"/>
      <c r="F348" s="28"/>
      <c r="G348" s="28"/>
      <c r="H348" s="28"/>
      <c r="I348" s="28"/>
      <c r="J348" s="28"/>
      <c r="K348" s="28"/>
      <c r="L348" s="28"/>
      <c r="M348" s="28"/>
      <c r="N348" s="28"/>
      <c r="O348" s="28"/>
      <c r="P348" s="28"/>
      <c r="Q348" s="28"/>
      <c r="R348" s="28"/>
      <c r="S348" s="28"/>
      <c r="T348" s="28"/>
      <c r="U348" s="28"/>
      <c r="V348" s="28"/>
      <c r="W348" s="28"/>
    </row>
    <row r="349" spans="3:23" ht="12">
      <c r="C349" s="28"/>
      <c r="D349" s="28"/>
      <c r="E349" s="28"/>
      <c r="F349" s="28"/>
      <c r="G349" s="28"/>
      <c r="H349" s="28"/>
      <c r="I349" s="28"/>
      <c r="J349" s="28"/>
      <c r="K349" s="28"/>
      <c r="L349" s="28"/>
      <c r="M349" s="28"/>
      <c r="N349" s="28"/>
      <c r="O349" s="28"/>
      <c r="P349" s="28"/>
      <c r="Q349" s="28"/>
      <c r="R349" s="28"/>
      <c r="S349" s="28"/>
      <c r="T349" s="28"/>
      <c r="U349" s="28"/>
      <c r="V349" s="28"/>
      <c r="W349" s="28"/>
    </row>
    <row r="350" spans="3:23" ht="12">
      <c r="C350" s="28"/>
      <c r="D350" s="28"/>
      <c r="E350" s="28"/>
      <c r="F350" s="28"/>
      <c r="G350" s="28"/>
      <c r="H350" s="28"/>
      <c r="I350" s="28"/>
      <c r="J350" s="28"/>
      <c r="K350" s="28"/>
      <c r="L350" s="28"/>
      <c r="M350" s="28"/>
      <c r="N350" s="28"/>
      <c r="O350" s="28"/>
      <c r="P350" s="28"/>
      <c r="Q350" s="28"/>
      <c r="R350" s="28"/>
      <c r="S350" s="28"/>
      <c r="T350" s="28"/>
      <c r="U350" s="28"/>
      <c r="V350" s="28"/>
      <c r="W350" s="28"/>
    </row>
    <row r="351" spans="3:23" ht="12">
      <c r="C351" s="28"/>
      <c r="D351" s="28"/>
      <c r="E351" s="28"/>
      <c r="F351" s="28"/>
      <c r="G351" s="28"/>
      <c r="H351" s="28"/>
      <c r="I351" s="28"/>
      <c r="J351" s="28"/>
      <c r="K351" s="28"/>
      <c r="L351" s="28"/>
      <c r="M351" s="28"/>
      <c r="N351" s="28"/>
      <c r="O351" s="28"/>
      <c r="P351" s="28"/>
      <c r="Q351" s="28"/>
      <c r="R351" s="28"/>
      <c r="S351" s="28"/>
      <c r="T351" s="28"/>
      <c r="U351" s="28"/>
      <c r="V351" s="28"/>
      <c r="W351" s="28"/>
    </row>
    <row r="352" spans="3:23" ht="12">
      <c r="C352" s="28"/>
      <c r="D352" s="28"/>
      <c r="E352" s="28"/>
      <c r="F352" s="28"/>
      <c r="G352" s="28"/>
      <c r="H352" s="28"/>
      <c r="I352" s="28"/>
      <c r="J352" s="28"/>
      <c r="K352" s="28"/>
      <c r="L352" s="28"/>
      <c r="M352" s="28"/>
      <c r="N352" s="28"/>
      <c r="O352" s="28"/>
      <c r="P352" s="28"/>
      <c r="Q352" s="28"/>
      <c r="R352" s="28"/>
      <c r="S352" s="28"/>
      <c r="T352" s="28"/>
      <c r="U352" s="28"/>
      <c r="V352" s="28"/>
      <c r="W352" s="28"/>
    </row>
    <row r="353" spans="3:23" ht="12">
      <c r="C353" s="28"/>
      <c r="D353" s="28"/>
      <c r="E353" s="28"/>
      <c r="F353" s="28"/>
      <c r="G353" s="28"/>
      <c r="H353" s="28"/>
      <c r="I353" s="28"/>
      <c r="J353" s="28"/>
      <c r="K353" s="28"/>
      <c r="L353" s="28"/>
      <c r="M353" s="28"/>
      <c r="N353" s="28"/>
      <c r="O353" s="28"/>
      <c r="P353" s="28"/>
      <c r="Q353" s="28"/>
      <c r="R353" s="28"/>
      <c r="S353" s="28"/>
      <c r="T353" s="28"/>
      <c r="U353" s="28"/>
      <c r="V353" s="28"/>
      <c r="W353" s="28"/>
    </row>
    <row r="354" spans="3:23" ht="12">
      <c r="C354" s="28"/>
      <c r="D354" s="28"/>
      <c r="E354" s="28"/>
      <c r="F354" s="28"/>
      <c r="G354" s="28"/>
      <c r="H354" s="28"/>
      <c r="I354" s="28"/>
      <c r="J354" s="28"/>
      <c r="K354" s="28"/>
      <c r="L354" s="28"/>
      <c r="M354" s="28"/>
      <c r="N354" s="28"/>
      <c r="O354" s="28"/>
      <c r="P354" s="28"/>
      <c r="Q354" s="28"/>
      <c r="R354" s="28"/>
      <c r="S354" s="28"/>
      <c r="T354" s="28"/>
      <c r="U354" s="28"/>
      <c r="V354" s="28"/>
      <c r="W354" s="28"/>
    </row>
    <row r="355" spans="3:23" ht="12">
      <c r="C355" s="28"/>
      <c r="D355" s="28"/>
      <c r="E355" s="28"/>
      <c r="F355" s="28"/>
      <c r="G355" s="28"/>
      <c r="H355" s="28"/>
      <c r="I355" s="28"/>
      <c r="J355" s="28"/>
      <c r="K355" s="28"/>
      <c r="L355" s="28"/>
      <c r="M355" s="28"/>
      <c r="N355" s="28"/>
      <c r="O355" s="28"/>
      <c r="P355" s="28"/>
      <c r="Q355" s="28"/>
      <c r="R355" s="28"/>
      <c r="S355" s="28"/>
      <c r="T355" s="28"/>
      <c r="U355" s="28"/>
      <c r="V355" s="28"/>
      <c r="W355" s="28"/>
    </row>
    <row r="356" spans="3:23" ht="12">
      <c r="C356" s="28"/>
      <c r="D356" s="28"/>
      <c r="E356" s="28"/>
      <c r="F356" s="28"/>
      <c r="G356" s="28"/>
      <c r="H356" s="28"/>
      <c r="I356" s="28"/>
      <c r="J356" s="28"/>
      <c r="K356" s="28"/>
      <c r="L356" s="28"/>
      <c r="M356" s="28"/>
      <c r="N356" s="28"/>
      <c r="O356" s="28"/>
      <c r="P356" s="28"/>
      <c r="Q356" s="28"/>
      <c r="R356" s="28"/>
      <c r="S356" s="28"/>
      <c r="T356" s="28"/>
      <c r="U356" s="28"/>
      <c r="V356" s="28"/>
      <c r="W356" s="28"/>
    </row>
    <row r="357" spans="3:23" ht="12">
      <c r="C357" s="28"/>
      <c r="D357" s="28"/>
      <c r="E357" s="28"/>
      <c r="F357" s="28"/>
      <c r="G357" s="28"/>
      <c r="H357" s="28"/>
      <c r="I357" s="28"/>
      <c r="J357" s="28"/>
      <c r="K357" s="28"/>
      <c r="L357" s="28"/>
      <c r="M357" s="28"/>
      <c r="N357" s="28"/>
      <c r="O357" s="28"/>
      <c r="P357" s="28"/>
      <c r="Q357" s="28"/>
      <c r="R357" s="28"/>
      <c r="S357" s="28"/>
      <c r="T357" s="28"/>
      <c r="U357" s="28"/>
      <c r="V357" s="28"/>
      <c r="W357" s="28"/>
    </row>
    <row r="358" spans="3:23" ht="12">
      <c r="C358" s="28"/>
      <c r="D358" s="28"/>
      <c r="E358" s="28"/>
      <c r="F358" s="28"/>
      <c r="G358" s="28"/>
      <c r="H358" s="28"/>
      <c r="I358" s="28"/>
      <c r="J358" s="28"/>
      <c r="K358" s="28"/>
      <c r="L358" s="28"/>
      <c r="M358" s="28"/>
      <c r="N358" s="28"/>
      <c r="O358" s="28"/>
      <c r="P358" s="28"/>
      <c r="Q358" s="28"/>
      <c r="R358" s="28"/>
      <c r="S358" s="28"/>
      <c r="T358" s="28"/>
      <c r="U358" s="28"/>
      <c r="V358" s="28"/>
      <c r="W358" s="28"/>
    </row>
    <row r="359" spans="3:23" ht="12">
      <c r="C359" s="28"/>
      <c r="D359" s="28"/>
      <c r="E359" s="28"/>
      <c r="F359" s="28"/>
      <c r="G359" s="28"/>
      <c r="H359" s="28"/>
      <c r="I359" s="28"/>
      <c r="J359" s="28"/>
      <c r="K359" s="28"/>
      <c r="L359" s="28"/>
      <c r="M359" s="28"/>
      <c r="N359" s="28"/>
      <c r="O359" s="28"/>
      <c r="P359" s="28"/>
      <c r="Q359" s="28"/>
      <c r="R359" s="28"/>
      <c r="S359" s="28"/>
      <c r="T359" s="28"/>
      <c r="U359" s="28"/>
      <c r="V359" s="28"/>
      <c r="W359" s="28"/>
    </row>
    <row r="360" spans="3:23" ht="12">
      <c r="C360" s="28"/>
      <c r="D360" s="28"/>
      <c r="E360" s="28"/>
      <c r="F360" s="28"/>
      <c r="G360" s="28"/>
      <c r="H360" s="28"/>
      <c r="I360" s="28"/>
      <c r="J360" s="28"/>
      <c r="K360" s="28"/>
      <c r="L360" s="28"/>
      <c r="M360" s="28"/>
      <c r="N360" s="28"/>
      <c r="O360" s="28"/>
      <c r="P360" s="28"/>
      <c r="Q360" s="28"/>
      <c r="R360" s="28"/>
      <c r="S360" s="28"/>
      <c r="T360" s="28"/>
      <c r="U360" s="28"/>
      <c r="V360" s="28"/>
      <c r="W360" s="28"/>
    </row>
    <row r="361" spans="3:23" ht="12">
      <c r="C361" s="28"/>
      <c r="D361" s="28"/>
      <c r="E361" s="28"/>
      <c r="F361" s="28"/>
      <c r="G361" s="28"/>
      <c r="H361" s="28"/>
      <c r="I361" s="28"/>
      <c r="J361" s="28"/>
      <c r="K361" s="28"/>
      <c r="L361" s="28"/>
      <c r="M361" s="28"/>
      <c r="N361" s="28"/>
      <c r="O361" s="28"/>
      <c r="P361" s="28"/>
      <c r="Q361" s="28"/>
      <c r="R361" s="28"/>
      <c r="S361" s="28"/>
      <c r="T361" s="28"/>
      <c r="U361" s="28"/>
      <c r="V361" s="28"/>
      <c r="W361" s="28"/>
    </row>
    <row r="362" spans="3:23" ht="12">
      <c r="C362" s="28"/>
      <c r="D362" s="28"/>
      <c r="E362" s="28"/>
      <c r="F362" s="28"/>
      <c r="G362" s="28"/>
      <c r="H362" s="28"/>
      <c r="I362" s="28"/>
      <c r="J362" s="28"/>
      <c r="K362" s="28"/>
      <c r="L362" s="28"/>
      <c r="M362" s="28"/>
      <c r="N362" s="28"/>
      <c r="O362" s="28"/>
      <c r="P362" s="28"/>
      <c r="Q362" s="28"/>
      <c r="R362" s="28"/>
      <c r="S362" s="28"/>
      <c r="T362" s="28"/>
      <c r="U362" s="28"/>
      <c r="V362" s="28"/>
      <c r="W362" s="28"/>
    </row>
    <row r="363" spans="3:23" ht="12">
      <c r="C363" s="28"/>
      <c r="D363" s="28"/>
      <c r="E363" s="28"/>
      <c r="F363" s="28"/>
      <c r="G363" s="28"/>
      <c r="H363" s="28"/>
      <c r="I363" s="28"/>
      <c r="J363" s="28"/>
      <c r="K363" s="28"/>
      <c r="L363" s="28"/>
      <c r="M363" s="28"/>
      <c r="N363" s="28"/>
      <c r="O363" s="28"/>
      <c r="P363" s="28"/>
      <c r="Q363" s="28"/>
      <c r="R363" s="28"/>
      <c r="S363" s="28"/>
      <c r="T363" s="28"/>
      <c r="U363" s="28"/>
      <c r="V363" s="28"/>
      <c r="W363" s="28"/>
    </row>
    <row r="364" spans="3:23" ht="12">
      <c r="C364" s="28"/>
      <c r="D364" s="28"/>
      <c r="E364" s="28"/>
      <c r="F364" s="28"/>
      <c r="G364" s="28"/>
      <c r="H364" s="28"/>
      <c r="I364" s="28"/>
      <c r="J364" s="28"/>
      <c r="K364" s="28"/>
      <c r="L364" s="28"/>
      <c r="M364" s="28"/>
      <c r="N364" s="28"/>
      <c r="O364" s="28"/>
      <c r="P364" s="28"/>
      <c r="Q364" s="28"/>
      <c r="R364" s="28"/>
      <c r="S364" s="28"/>
      <c r="T364" s="28"/>
      <c r="U364" s="28"/>
      <c r="V364" s="28"/>
      <c r="W364" s="28"/>
    </row>
    <row r="365" spans="3:23" ht="12">
      <c r="C365" s="28"/>
      <c r="D365" s="28"/>
      <c r="E365" s="28"/>
      <c r="F365" s="28"/>
      <c r="G365" s="28"/>
      <c r="H365" s="28"/>
      <c r="I365" s="28"/>
      <c r="J365" s="28"/>
      <c r="K365" s="28"/>
      <c r="L365" s="28"/>
      <c r="M365" s="28"/>
      <c r="N365" s="28"/>
      <c r="O365" s="28"/>
      <c r="P365" s="28"/>
      <c r="Q365" s="28"/>
      <c r="R365" s="28"/>
      <c r="S365" s="28"/>
      <c r="T365" s="28"/>
      <c r="U365" s="28"/>
      <c r="V365" s="28"/>
      <c r="W365" s="28"/>
    </row>
    <row r="366" spans="3:23" ht="12">
      <c r="C366" s="28"/>
      <c r="D366" s="28"/>
      <c r="E366" s="28"/>
      <c r="F366" s="28"/>
      <c r="G366" s="28"/>
      <c r="H366" s="28"/>
      <c r="I366" s="28"/>
      <c r="J366" s="28"/>
      <c r="K366" s="28"/>
      <c r="L366" s="28"/>
      <c r="M366" s="28"/>
      <c r="N366" s="28"/>
      <c r="O366" s="28"/>
      <c r="P366" s="28"/>
      <c r="Q366" s="28"/>
      <c r="R366" s="28"/>
      <c r="S366" s="28"/>
      <c r="T366" s="28"/>
      <c r="U366" s="28"/>
      <c r="V366" s="28"/>
      <c r="W366" s="28"/>
    </row>
    <row r="367" spans="3:23" ht="12">
      <c r="C367" s="28"/>
      <c r="D367" s="28"/>
      <c r="E367" s="28"/>
      <c r="F367" s="28"/>
      <c r="G367" s="28"/>
      <c r="H367" s="28"/>
      <c r="I367" s="28"/>
      <c r="J367" s="28"/>
      <c r="K367" s="28"/>
      <c r="L367" s="28"/>
      <c r="M367" s="28"/>
      <c r="N367" s="28"/>
      <c r="O367" s="28"/>
      <c r="P367" s="28"/>
      <c r="Q367" s="28"/>
      <c r="R367" s="28"/>
      <c r="S367" s="28"/>
      <c r="T367" s="28"/>
      <c r="U367" s="28"/>
      <c r="V367" s="28"/>
      <c r="W367" s="28"/>
    </row>
    <row r="368" spans="3:23" ht="12">
      <c r="C368" s="28"/>
      <c r="D368" s="28"/>
      <c r="E368" s="28"/>
      <c r="F368" s="28"/>
      <c r="G368" s="28"/>
      <c r="H368" s="28"/>
      <c r="I368" s="28"/>
      <c r="J368" s="28"/>
      <c r="K368" s="28"/>
      <c r="L368" s="28"/>
      <c r="M368" s="28"/>
      <c r="N368" s="28"/>
      <c r="O368" s="28"/>
      <c r="P368" s="28"/>
      <c r="Q368" s="28"/>
      <c r="R368" s="28"/>
      <c r="S368" s="28"/>
      <c r="T368" s="28"/>
      <c r="U368" s="28"/>
      <c r="V368" s="28"/>
      <c r="W368" s="28"/>
    </row>
    <row r="369" spans="3:23" ht="12">
      <c r="C369" s="28"/>
      <c r="D369" s="28"/>
      <c r="E369" s="28"/>
      <c r="F369" s="28"/>
      <c r="G369" s="28"/>
      <c r="H369" s="28"/>
      <c r="I369" s="28"/>
      <c r="J369" s="28"/>
      <c r="K369" s="28"/>
      <c r="L369" s="28"/>
      <c r="M369" s="28"/>
      <c r="N369" s="28"/>
      <c r="O369" s="28"/>
      <c r="P369" s="28"/>
      <c r="Q369" s="28"/>
      <c r="R369" s="28"/>
      <c r="S369" s="28"/>
      <c r="T369" s="28"/>
      <c r="U369" s="28"/>
      <c r="V369" s="28"/>
      <c r="W369" s="28"/>
    </row>
    <row r="370" spans="3:23" ht="12">
      <c r="C370" s="28"/>
      <c r="D370" s="28"/>
      <c r="E370" s="28"/>
      <c r="F370" s="28"/>
      <c r="G370" s="28"/>
      <c r="H370" s="28"/>
      <c r="I370" s="28"/>
      <c r="J370" s="28"/>
      <c r="K370" s="28"/>
      <c r="L370" s="28"/>
      <c r="M370" s="28"/>
      <c r="N370" s="28"/>
      <c r="O370" s="28"/>
      <c r="P370" s="28"/>
      <c r="Q370" s="28"/>
      <c r="R370" s="28"/>
      <c r="S370" s="28"/>
      <c r="T370" s="28"/>
      <c r="U370" s="28"/>
      <c r="V370" s="28"/>
      <c r="W370" s="28"/>
    </row>
    <row r="371" spans="3:23" ht="12">
      <c r="C371" s="28"/>
      <c r="D371" s="28"/>
      <c r="E371" s="28"/>
      <c r="F371" s="28"/>
      <c r="G371" s="28"/>
      <c r="H371" s="28"/>
      <c r="I371" s="28"/>
      <c r="J371" s="28"/>
      <c r="K371" s="28"/>
      <c r="L371" s="28"/>
      <c r="M371" s="28"/>
      <c r="N371" s="28"/>
      <c r="O371" s="28"/>
      <c r="P371" s="28"/>
      <c r="Q371" s="28"/>
      <c r="R371" s="28"/>
      <c r="S371" s="28"/>
      <c r="T371" s="28"/>
      <c r="U371" s="28"/>
      <c r="V371" s="28"/>
      <c r="W371" s="28"/>
    </row>
    <row r="372" spans="3:23" ht="12">
      <c r="C372" s="28"/>
      <c r="D372" s="28"/>
      <c r="E372" s="28"/>
      <c r="F372" s="28"/>
      <c r="G372" s="28"/>
      <c r="H372" s="28"/>
      <c r="I372" s="28"/>
      <c r="J372" s="28"/>
      <c r="K372" s="28"/>
      <c r="L372" s="28"/>
      <c r="M372" s="28"/>
      <c r="N372" s="28"/>
      <c r="O372" s="28"/>
      <c r="P372" s="28"/>
      <c r="Q372" s="28"/>
      <c r="R372" s="28"/>
      <c r="S372" s="28"/>
      <c r="T372" s="28"/>
      <c r="U372" s="28"/>
      <c r="V372" s="28"/>
      <c r="W372" s="28"/>
    </row>
    <row r="373" spans="3:23" ht="12">
      <c r="C373" s="28"/>
      <c r="D373" s="28"/>
      <c r="E373" s="28"/>
      <c r="F373" s="28"/>
      <c r="G373" s="28"/>
      <c r="H373" s="28"/>
      <c r="I373" s="28"/>
      <c r="J373" s="28"/>
      <c r="K373" s="28"/>
      <c r="L373" s="28"/>
      <c r="M373" s="28"/>
      <c r="N373" s="28"/>
      <c r="O373" s="28"/>
      <c r="P373" s="28"/>
      <c r="Q373" s="28"/>
      <c r="R373" s="28"/>
      <c r="S373" s="28"/>
      <c r="T373" s="28"/>
      <c r="U373" s="28"/>
      <c r="V373" s="28"/>
      <c r="W373" s="28"/>
    </row>
    <row r="374" spans="3:23" ht="12">
      <c r="C374" s="28"/>
      <c r="D374" s="28"/>
      <c r="E374" s="28"/>
      <c r="F374" s="28"/>
      <c r="G374" s="28"/>
      <c r="H374" s="28"/>
      <c r="I374" s="28"/>
      <c r="J374" s="28"/>
      <c r="K374" s="28"/>
      <c r="L374" s="28"/>
      <c r="M374" s="28"/>
      <c r="N374" s="28"/>
      <c r="O374" s="28"/>
      <c r="P374" s="28"/>
      <c r="Q374" s="28"/>
      <c r="R374" s="28"/>
      <c r="S374" s="28"/>
      <c r="T374" s="28"/>
      <c r="U374" s="28"/>
      <c r="V374" s="28"/>
      <c r="W374" s="28"/>
    </row>
    <row r="375" spans="3:23" ht="12">
      <c r="C375" s="28"/>
      <c r="D375" s="28"/>
      <c r="E375" s="28"/>
      <c r="F375" s="28"/>
      <c r="G375" s="28"/>
      <c r="H375" s="28"/>
      <c r="I375" s="28"/>
      <c r="J375" s="28"/>
      <c r="K375" s="28"/>
      <c r="L375" s="28"/>
      <c r="M375" s="28"/>
      <c r="N375" s="28"/>
      <c r="O375" s="28"/>
      <c r="P375" s="28"/>
      <c r="Q375" s="28"/>
      <c r="R375" s="28"/>
      <c r="S375" s="28"/>
      <c r="T375" s="28"/>
      <c r="U375" s="28"/>
      <c r="V375" s="28"/>
      <c r="W375" s="28"/>
    </row>
    <row r="376" spans="3:23" ht="12">
      <c r="C376" s="28"/>
      <c r="D376" s="28"/>
      <c r="E376" s="28"/>
      <c r="F376" s="28"/>
      <c r="G376" s="28"/>
      <c r="H376" s="28"/>
      <c r="I376" s="28"/>
      <c r="J376" s="28"/>
      <c r="K376" s="28"/>
      <c r="L376" s="28"/>
      <c r="M376" s="28"/>
      <c r="N376" s="28"/>
      <c r="O376" s="28"/>
      <c r="P376" s="28"/>
      <c r="Q376" s="28"/>
      <c r="R376" s="28"/>
      <c r="S376" s="28"/>
      <c r="T376" s="28"/>
      <c r="U376" s="28"/>
      <c r="V376" s="28"/>
      <c r="W376" s="28"/>
    </row>
    <row r="377" spans="3:23" ht="12">
      <c r="C377" s="28"/>
      <c r="D377" s="28"/>
      <c r="E377" s="28"/>
      <c r="F377" s="28"/>
      <c r="G377" s="28"/>
      <c r="H377" s="28"/>
      <c r="I377" s="28"/>
      <c r="J377" s="28"/>
      <c r="K377" s="28"/>
      <c r="L377" s="28"/>
      <c r="M377" s="28"/>
      <c r="N377" s="28"/>
      <c r="O377" s="28"/>
      <c r="P377" s="28"/>
      <c r="Q377" s="28"/>
      <c r="R377" s="28"/>
      <c r="S377" s="28"/>
      <c r="T377" s="28"/>
      <c r="U377" s="28"/>
      <c r="V377" s="28"/>
      <c r="W377" s="28"/>
    </row>
    <row r="378" spans="3:23" ht="12">
      <c r="C378" s="28"/>
      <c r="D378" s="28"/>
      <c r="E378" s="28"/>
      <c r="F378" s="28"/>
      <c r="G378" s="28"/>
      <c r="H378" s="28"/>
      <c r="I378" s="28"/>
      <c r="J378" s="28"/>
      <c r="K378" s="28"/>
      <c r="L378" s="28"/>
      <c r="M378" s="28"/>
      <c r="N378" s="28"/>
      <c r="O378" s="28"/>
      <c r="P378" s="28"/>
      <c r="Q378" s="28"/>
      <c r="R378" s="28"/>
      <c r="S378" s="28"/>
      <c r="T378" s="28"/>
      <c r="U378" s="28"/>
      <c r="V378" s="28"/>
      <c r="W378" s="28"/>
    </row>
    <row r="379" spans="3:23" ht="12">
      <c r="C379" s="28"/>
      <c r="D379" s="28"/>
      <c r="E379" s="28"/>
      <c r="F379" s="28"/>
      <c r="G379" s="28"/>
      <c r="H379" s="28"/>
      <c r="I379" s="28"/>
      <c r="J379" s="28"/>
      <c r="K379" s="28"/>
      <c r="L379" s="28"/>
      <c r="M379" s="28"/>
      <c r="N379" s="28"/>
      <c r="O379" s="28"/>
      <c r="P379" s="28"/>
      <c r="Q379" s="28"/>
      <c r="R379" s="28"/>
      <c r="S379" s="28"/>
      <c r="T379" s="28"/>
      <c r="U379" s="28"/>
      <c r="V379" s="28"/>
      <c r="W379" s="28"/>
    </row>
    <row r="380" spans="3:23" ht="12">
      <c r="C380" s="28"/>
      <c r="D380" s="28"/>
      <c r="E380" s="28"/>
      <c r="F380" s="28"/>
      <c r="G380" s="28"/>
      <c r="H380" s="28"/>
      <c r="I380" s="28"/>
      <c r="J380" s="28"/>
      <c r="K380" s="28"/>
      <c r="L380" s="28"/>
      <c r="M380" s="28"/>
      <c r="N380" s="28"/>
      <c r="O380" s="28"/>
      <c r="P380" s="28"/>
      <c r="Q380" s="28"/>
      <c r="R380" s="28"/>
      <c r="S380" s="28"/>
      <c r="T380" s="28"/>
      <c r="U380" s="28"/>
      <c r="V380" s="28"/>
      <c r="W380" s="28"/>
    </row>
  </sheetData>
  <sheetProtection/>
  <mergeCells count="1">
    <mergeCell ref="A1:J1"/>
  </mergeCells>
  <hyperlinks>
    <hyperlink ref="B9" location="Footnotes!A12" display="Footnotes!A12"/>
    <hyperlink ref="B10" location="Footnotes!A13" display="‡ ¶ 2"/>
    <hyperlink ref="B11" location="Footnotes!A14" display="Footnotes!A14"/>
    <hyperlink ref="B14" location="Footnotes!A15" display="‖ 4"/>
    <hyperlink ref="B18" location="Footnotes!A16" display="‡ 5"/>
    <hyperlink ref="B21" location="Footnotes!A17" display="‡ 6"/>
    <hyperlink ref="B22" location="Footnotes!A18" display="Footnotes!A18"/>
    <hyperlink ref="B24" location="Footnotes!A19" display="Footnotes!A19"/>
    <hyperlink ref="B25" location="Footnotes!A20" display="Footnotes!A20"/>
    <hyperlink ref="B28" location="Footnotes!A21" display="‖ 10"/>
    <hyperlink ref="B29" location="Footnotes!A22" display="Footnotes!A22"/>
    <hyperlink ref="B30" location="Footnotes!A23" display="Footnotes!A23"/>
    <hyperlink ref="B31" location="Footnotes!A24" display="‡ 13"/>
    <hyperlink ref="B32" location="Footnotes!A25" display="‖ 14"/>
    <hyperlink ref="B33" location="Footnotes!A26" display="Footnotes!A26"/>
    <hyperlink ref="B34" location="Footnotes!A27" display="‖ 16"/>
    <hyperlink ref="B38" location="Footnotes!A28" display="‖ 17"/>
    <hyperlink ref="B42" location="Footnotes!A29" display="Footnotes!A29"/>
    <hyperlink ref="B43" location="Footnotes!A30" display="‖ 19"/>
    <hyperlink ref="B44" location="Footnotes!A31" display="Footnotes!A31"/>
    <hyperlink ref="B46" location="Footnotes!A32" display="Footnotes!A32"/>
    <hyperlink ref="B47" location="Footnotes!A33" display="Footnotes!A33"/>
    <hyperlink ref="B48" location="Footnotes!A34" display="§ ¶ 23"/>
    <hyperlink ref="B50" location="Footnotes!A35" display="Footnotes!A35"/>
    <hyperlink ref="B53" location="Footnotes!A36" display="Footnotes!A36"/>
    <hyperlink ref="B54" location="Footnotes!A37" display="‡ ‖ 26"/>
    <hyperlink ref="B55" location="Footnotes!A38" display="‡ 27"/>
    <hyperlink ref="B60" location="Footnotes!A39" display="‖ 28"/>
    <hyperlink ref="B64" location="Footnotes!A40" display="Footnotes!A40"/>
    <hyperlink ref="B65" location="Footnotes!A41" display="Footnotes!A41"/>
    <hyperlink ref="B67" location="Footnotes!A42" display="Footnotes!A42"/>
    <hyperlink ref="B69" location="Footnotes!A43" display="Footnotes!A43"/>
    <hyperlink ref="B70" location="Footnotes!A44" display="Footnotes!A44"/>
    <hyperlink ref="B73" location="Footnotes!A45" display="Footnotes!A45"/>
    <hyperlink ref="B74" location="Footnotes!A46" display="Footnotes!A46"/>
    <hyperlink ref="B78" location="Footnotes!A47" display="Footnotes!A47"/>
    <hyperlink ref="B81" location="Footnotes!A48" display="Footnotes!A48"/>
    <hyperlink ref="B83" location="Footnotes!A49" display="§ 38"/>
    <hyperlink ref="B84" location="Footnotes!A50" display="Footnotes!A50"/>
    <hyperlink ref="B85" location="Footnotes!A51" display="Footnotes!A51"/>
    <hyperlink ref="B86" location="Footnotes!A52" display="‡ 41"/>
    <hyperlink ref="B87" location="Footnotes!A53" display="Footnotes!A53"/>
    <hyperlink ref="B88" location="Footnotes!A54" display="Footnotes!A54"/>
    <hyperlink ref="B90" location="Footnotes!A55" display="‖ 44"/>
    <hyperlink ref="B94" location="Footnotes!A56" display="Footnotes!A56"/>
    <hyperlink ref="B96" location="Footnotes!A57" display="Footnotes!A57"/>
    <hyperlink ref="B97" location="Footnotes!A58" display="Footnotes!A58"/>
    <hyperlink ref="B99" location="Footnotes!A59" display="Footnotes!A59"/>
    <hyperlink ref="B101" location="Footnotes!A60" display="Footnotes!A60"/>
    <hyperlink ref="B102" location="Footnotes!A61" display="Footnotes!A61"/>
    <hyperlink ref="B103" location="Footnotes!A62" display="† 51"/>
    <hyperlink ref="B104" location="Footnotes!A63" display="Footnotes!A63"/>
    <hyperlink ref="B105" location="Footnotes!A64" display="Footnotes!A64"/>
    <hyperlink ref="B109" location="Footnotes!A65" display="Footnotes!A65"/>
    <hyperlink ref="B110" location="Footnotes!A66" display="Footnotes!A66"/>
    <hyperlink ref="B114" location="Footnotes!A67" display="Footnotes!A67"/>
    <hyperlink ref="B115" location="Footnotes!A68" display="Footnotes!A68"/>
    <hyperlink ref="B117" location="Footnotes!A69" display="Footnotes!A69"/>
    <hyperlink ref="B119" location="Footnotes!A70" display="Footnotes!A70"/>
    <hyperlink ref="B121" location="Footnotes!A71" display="‡ 60"/>
    <hyperlink ref="B122" location="Footnotes!A72" display="Footnotes!A72"/>
    <hyperlink ref="B125" location="Footnotes!A73" display="† 62"/>
    <hyperlink ref="B127" location="Footnotes!A74" display="‡ 63"/>
    <hyperlink ref="B129" location="Footnotes!A75" display="§ ¶ 64"/>
    <hyperlink ref="B130" location="Footnotes!A76" display="† 65"/>
    <hyperlink ref="B132" location="Footnotes!A77" display="‖ 66"/>
    <hyperlink ref="B135" location="Footnotes!A78" display="† ¶ 67"/>
    <hyperlink ref="B136" location="Footnotes!A79" display="† 68"/>
    <hyperlink ref="B137" location="Footnotes!A80" display="Footnotes!A80"/>
    <hyperlink ref="B139" location="Footnotes!A81" display="Footnotes!A81"/>
    <hyperlink ref="B140" location="Footnotes!A82" display="Footnotes!A82"/>
    <hyperlink ref="B142" location="Footnotes!A83" display="‖ 72"/>
    <hyperlink ref="B144" location="Footnotes!A84" display="Footnotes!A84"/>
    <hyperlink ref="B145" location="Footnotes!A85" display="† 74"/>
    <hyperlink ref="B146" location="Footnotes!A86" display="Footnotes!A86"/>
    <hyperlink ref="B148" location="Footnotes!A87" display="Footnotes!A87"/>
    <hyperlink ref="B150" location="Footnotes!A88" display="† 77"/>
    <hyperlink ref="B152" location="Footnotes!A89" display="Footnotes!A89"/>
    <hyperlink ref="B153" location="Footnotes!A90" display="Footnotes!A90"/>
    <hyperlink ref="B154" location="Footnotes!A91" display="Footnotes!A91"/>
    <hyperlink ref="B156" location="Footnotes!A92" display="Footnotes!A92"/>
    <hyperlink ref="B158" location="Footnotes!A93" display="† ¶ 82"/>
    <hyperlink ref="B159" location="Footnotes!A94" display="Footnotes!A94"/>
    <hyperlink ref="B162" location="Footnotes!A95" display="Footnotes!A95"/>
    <hyperlink ref="B165" location="Footnotes!A96" display="Footnotes!A96"/>
    <hyperlink ref="B166" location="Footnotes!A97" display="Footnotes!A97"/>
    <hyperlink ref="B170" location="Footnotes!A98" display="Footnotes!A98"/>
    <hyperlink ref="B171" location="Footnotes!A99" display="† ¶ 88"/>
    <hyperlink ref="B173" location="Footnotes!A100" display="Footnotes!A100"/>
    <hyperlink ref="B174" location="Footnotes!A101" display="§ 90"/>
    <hyperlink ref="B175" location="Footnotes!A102" display="Footnotes!A102"/>
    <hyperlink ref="B177" location="Footnotes!A103" display="Footnotes!A103"/>
    <hyperlink ref="B179" location="Footnotes!A104" display="¶ 93"/>
    <hyperlink ref="B180" location="Footnotes!A105" display="Footnotes!A105"/>
    <hyperlink ref="B181" location="Footnotes!A106" display="Footnotes!A106"/>
    <hyperlink ref="B185" location="Footnotes!A107" display="‡ 96"/>
    <hyperlink ref="B187" location="Footnotes!A108" display="§ 97"/>
    <hyperlink ref="B188" location="Footnotes!A109" display="Footnotes!A109"/>
    <hyperlink ref="B189" location="Footnotes!A110" display="Footnotes!A110"/>
    <hyperlink ref="B190" location="Footnotes!A111" display="Footnotes!A111"/>
    <hyperlink ref="B191" location="Footnotes!A112" display="Footnotes!A112"/>
  </hyperlink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BS199"/>
  <sheetViews>
    <sheetView zoomScalePageLayoutView="0" workbookViewId="0" topLeftCell="A1">
      <pane xSplit="1" ySplit="6" topLeftCell="B57" activePane="bottomRight" state="frozen"/>
      <selection pane="topLeft" activeCell="A1" sqref="A1:G1"/>
      <selection pane="topRight" activeCell="A1" sqref="A1:G1"/>
      <selection pane="bottomLeft" activeCell="A1" sqref="A1:G1"/>
      <selection pane="bottomRight" activeCell="A1" sqref="A1"/>
    </sheetView>
  </sheetViews>
  <sheetFormatPr defaultColWidth="11.00390625" defaultRowHeight="12.75"/>
  <cols>
    <col min="1" max="1" width="16.875" style="0" customWidth="1"/>
    <col min="2" max="2" width="6.75390625" style="0" bestFit="1" customWidth="1"/>
    <col min="3" max="24" width="7.125" style="48" customWidth="1"/>
    <col min="25" max="25" width="6.875" style="48" customWidth="1"/>
    <col min="26" max="26" width="6.25390625" style="0" customWidth="1"/>
    <col min="27" max="27" width="6.875" style="0" customWidth="1"/>
  </cols>
  <sheetData>
    <row r="1" spans="1:24" ht="17.25">
      <c r="A1" s="30" t="s">
        <v>71</v>
      </c>
      <c r="B1" s="30"/>
      <c r="C1" s="73"/>
      <c r="D1" s="73"/>
      <c r="E1" s="73"/>
      <c r="F1" s="73"/>
      <c r="G1" s="73"/>
      <c r="H1" s="73"/>
      <c r="I1" s="73"/>
      <c r="J1" s="73"/>
      <c r="K1" s="73"/>
      <c r="L1" s="73"/>
      <c r="M1" s="73"/>
      <c r="N1" s="73"/>
      <c r="O1" s="73"/>
      <c r="P1" s="73"/>
      <c r="Q1" s="74"/>
      <c r="R1" s="74"/>
      <c r="S1" s="74"/>
      <c r="T1" s="74"/>
      <c r="U1" s="74"/>
      <c r="V1" s="74"/>
      <c r="W1" s="74"/>
      <c r="X1" s="74"/>
    </row>
    <row r="2" spans="1:24" ht="15">
      <c r="A2" s="57" t="s">
        <v>160</v>
      </c>
      <c r="B2" s="57"/>
      <c r="C2" s="73"/>
      <c r="D2" s="73"/>
      <c r="E2" s="73"/>
      <c r="F2" s="73"/>
      <c r="G2" s="73"/>
      <c r="H2" s="73"/>
      <c r="I2" s="73"/>
      <c r="J2" s="73"/>
      <c r="K2" s="73"/>
      <c r="L2" s="73"/>
      <c r="M2" s="73"/>
      <c r="N2" s="73"/>
      <c r="O2" s="73"/>
      <c r="P2" s="73"/>
      <c r="Q2" s="74"/>
      <c r="R2" s="74"/>
      <c r="S2" s="74"/>
      <c r="T2" s="74"/>
      <c r="U2" s="74"/>
      <c r="V2" s="74"/>
      <c r="W2" s="74"/>
      <c r="X2" s="74"/>
    </row>
    <row r="3" spans="1:24" ht="15">
      <c r="A3" s="86" t="s">
        <v>499</v>
      </c>
      <c r="B3" s="86"/>
      <c r="C3" s="73"/>
      <c r="D3" s="73"/>
      <c r="E3" s="73"/>
      <c r="F3" s="73"/>
      <c r="G3" s="73"/>
      <c r="H3" s="73"/>
      <c r="I3" s="73"/>
      <c r="J3" s="73"/>
      <c r="K3" s="73"/>
      <c r="L3" s="73"/>
      <c r="M3" s="73"/>
      <c r="N3" s="73"/>
      <c r="O3" s="73"/>
      <c r="P3" s="73"/>
      <c r="Q3" s="74"/>
      <c r="R3" s="74"/>
      <c r="S3" s="74"/>
      <c r="T3" s="74"/>
      <c r="U3" s="74"/>
      <c r="V3" s="74"/>
      <c r="W3" s="74"/>
      <c r="X3" s="74"/>
    </row>
    <row r="4" spans="1:2" ht="12">
      <c r="A4" s="1" t="s">
        <v>116</v>
      </c>
      <c r="B4" s="1"/>
    </row>
    <row r="6" spans="1:28" ht="15">
      <c r="A6" s="4" t="s">
        <v>433</v>
      </c>
      <c r="B6" s="99" t="s">
        <v>501</v>
      </c>
      <c r="C6" s="27">
        <v>1988</v>
      </c>
      <c r="D6" s="27">
        <v>1989</v>
      </c>
      <c r="E6" s="27">
        <v>1990</v>
      </c>
      <c r="F6" s="27">
        <v>1991</v>
      </c>
      <c r="G6" s="27">
        <v>1992</v>
      </c>
      <c r="H6" s="27">
        <v>1993</v>
      </c>
      <c r="I6" s="27">
        <v>1994</v>
      </c>
      <c r="J6" s="27">
        <v>1995</v>
      </c>
      <c r="K6" s="27">
        <v>1996</v>
      </c>
      <c r="L6" s="27">
        <v>1997</v>
      </c>
      <c r="M6" s="27">
        <v>1998</v>
      </c>
      <c r="N6" s="27">
        <v>1999</v>
      </c>
      <c r="O6" s="27">
        <v>2000</v>
      </c>
      <c r="P6" s="27">
        <v>2001</v>
      </c>
      <c r="Q6" s="27">
        <v>2002</v>
      </c>
      <c r="R6" s="27">
        <v>2003</v>
      </c>
      <c r="S6" s="27">
        <v>2004</v>
      </c>
      <c r="T6" s="27">
        <v>2005</v>
      </c>
      <c r="U6" s="27">
        <v>2006</v>
      </c>
      <c r="V6" s="27">
        <v>2007</v>
      </c>
      <c r="W6" s="27">
        <v>2008</v>
      </c>
      <c r="X6" s="27">
        <v>2009</v>
      </c>
      <c r="Y6" s="27">
        <v>2010</v>
      </c>
      <c r="Z6" s="27">
        <v>2011</v>
      </c>
      <c r="AA6" s="27">
        <v>2012</v>
      </c>
      <c r="AB6" s="27">
        <v>2013</v>
      </c>
    </row>
    <row r="7" spans="1:22" ht="15">
      <c r="A7" s="4" t="s">
        <v>157</v>
      </c>
      <c r="B7" s="4"/>
      <c r="C7" s="75"/>
      <c r="D7" s="75"/>
      <c r="E7" s="75"/>
      <c r="F7" s="75"/>
      <c r="G7" s="75"/>
      <c r="H7" s="75"/>
      <c r="I7" s="75"/>
      <c r="J7" s="75"/>
      <c r="K7" s="75"/>
      <c r="L7" s="75"/>
      <c r="M7" s="75"/>
      <c r="N7" s="75"/>
      <c r="O7" s="75"/>
      <c r="P7" s="75"/>
      <c r="Q7" s="75"/>
      <c r="R7" s="75"/>
      <c r="S7" s="75"/>
      <c r="T7" s="75"/>
      <c r="U7" s="75"/>
      <c r="V7" s="75"/>
    </row>
    <row r="8" spans="1:22" ht="12">
      <c r="A8" s="3" t="s">
        <v>158</v>
      </c>
      <c r="B8" s="3"/>
      <c r="C8" s="75"/>
      <c r="D8" s="75"/>
      <c r="E8" s="75"/>
      <c r="F8" s="75"/>
      <c r="G8" s="75"/>
      <c r="H8" s="75"/>
      <c r="I8" s="75"/>
      <c r="J8" s="75"/>
      <c r="K8" s="75"/>
      <c r="L8" s="75"/>
      <c r="M8" s="75"/>
      <c r="N8" s="75"/>
      <c r="O8" s="75"/>
      <c r="P8" s="75"/>
      <c r="Q8" s="75"/>
      <c r="R8" s="75"/>
      <c r="S8" s="75"/>
      <c r="T8" s="75"/>
      <c r="U8" s="75"/>
      <c r="V8" s="75"/>
    </row>
    <row r="9" spans="1:48" s="1" customFormat="1" ht="12">
      <c r="A9" s="1" t="s">
        <v>392</v>
      </c>
      <c r="B9" s="107">
        <v>1</v>
      </c>
      <c r="C9">
        <v>1.7</v>
      </c>
      <c r="D9">
        <v>1.5</v>
      </c>
      <c r="E9" s="84">
        <v>1.5</v>
      </c>
      <c r="F9">
        <v>1.2</v>
      </c>
      <c r="G9" s="84">
        <v>2.1</v>
      </c>
      <c r="H9">
        <v>2.5</v>
      </c>
      <c r="I9">
        <v>3.1</v>
      </c>
      <c r="J9">
        <v>2.9</v>
      </c>
      <c r="K9">
        <v>3.1</v>
      </c>
      <c r="L9">
        <v>3.6</v>
      </c>
      <c r="M9">
        <v>4</v>
      </c>
      <c r="N9">
        <v>3.8</v>
      </c>
      <c r="O9">
        <v>3.4</v>
      </c>
      <c r="P9">
        <v>3.8</v>
      </c>
      <c r="Q9">
        <v>3.7</v>
      </c>
      <c r="R9">
        <v>3.3</v>
      </c>
      <c r="S9">
        <v>3.3</v>
      </c>
      <c r="T9">
        <v>2.8</v>
      </c>
      <c r="U9">
        <v>2.6</v>
      </c>
      <c r="V9">
        <v>2.9</v>
      </c>
      <c r="W9">
        <v>3</v>
      </c>
      <c r="X9">
        <v>3.8</v>
      </c>
      <c r="Y9">
        <v>3.5</v>
      </c>
      <c r="Z9">
        <v>4.4</v>
      </c>
      <c r="AA9">
        <v>4.5</v>
      </c>
      <c r="AB9">
        <v>4.8</v>
      </c>
      <c r="AC9"/>
      <c r="AD9"/>
      <c r="AE9"/>
      <c r="AF9"/>
      <c r="AG9"/>
      <c r="AH9"/>
      <c r="AI9"/>
      <c r="AJ9"/>
      <c r="AK9"/>
      <c r="AL9"/>
      <c r="AM9"/>
      <c r="AN9"/>
      <c r="AO9"/>
      <c r="AP9"/>
      <c r="AQ9"/>
      <c r="AR9"/>
      <c r="AS9"/>
      <c r="AT9"/>
      <c r="AU9"/>
      <c r="AV9"/>
    </row>
    <row r="10" spans="1:48" s="1" customFormat="1" ht="12">
      <c r="A10" s="1" t="s">
        <v>394</v>
      </c>
      <c r="B10" s="108" t="s">
        <v>502</v>
      </c>
      <c r="C10" t="s">
        <v>473</v>
      </c>
      <c r="D10" t="s">
        <v>473</v>
      </c>
      <c r="E10" t="s">
        <v>473</v>
      </c>
      <c r="F10" t="s">
        <v>473</v>
      </c>
      <c r="G10" t="s">
        <v>473</v>
      </c>
      <c r="H10" t="s">
        <v>473</v>
      </c>
      <c r="I10" t="s">
        <v>473</v>
      </c>
      <c r="J10" t="s">
        <v>473</v>
      </c>
      <c r="K10" t="s">
        <v>473</v>
      </c>
      <c r="L10">
        <v>4.1</v>
      </c>
      <c r="M10">
        <v>5.3</v>
      </c>
      <c r="N10">
        <v>3.8</v>
      </c>
      <c r="O10">
        <v>3.1</v>
      </c>
      <c r="P10">
        <v>2.7</v>
      </c>
      <c r="Q10">
        <v>2.2</v>
      </c>
      <c r="R10">
        <v>1.9</v>
      </c>
      <c r="S10">
        <v>1.9</v>
      </c>
      <c r="T10">
        <v>1.4</v>
      </c>
      <c r="U10">
        <v>1</v>
      </c>
      <c r="V10">
        <v>0.9</v>
      </c>
      <c r="W10">
        <v>1.2</v>
      </c>
      <c r="X10" t="s">
        <v>473</v>
      </c>
      <c r="Y10" t="s">
        <v>473</v>
      </c>
      <c r="Z10" t="s">
        <v>473</v>
      </c>
      <c r="AA10">
        <v>3.3</v>
      </c>
      <c r="AB10" t="s">
        <v>473</v>
      </c>
      <c r="AC10"/>
      <c r="AD10"/>
      <c r="AE10"/>
      <c r="AF10"/>
      <c r="AG10"/>
      <c r="AH10"/>
      <c r="AI10"/>
      <c r="AJ10"/>
      <c r="AK10"/>
      <c r="AL10"/>
      <c r="AM10"/>
      <c r="AN10"/>
      <c r="AO10"/>
      <c r="AP10"/>
      <c r="AQ10"/>
      <c r="AR10"/>
      <c r="AS10"/>
      <c r="AT10"/>
      <c r="AU10"/>
      <c r="AV10"/>
    </row>
    <row r="11" spans="1:48" s="1" customFormat="1" ht="12">
      <c r="A11" s="1" t="s">
        <v>257</v>
      </c>
      <c r="B11" s="107">
        <v>3</v>
      </c>
      <c r="C11">
        <v>4.1</v>
      </c>
      <c r="D11">
        <v>4.3</v>
      </c>
      <c r="E11">
        <v>4.1</v>
      </c>
      <c r="F11">
        <v>4.1</v>
      </c>
      <c r="G11">
        <v>4.3</v>
      </c>
      <c r="H11">
        <v>4.7</v>
      </c>
      <c r="I11">
        <v>4.5</v>
      </c>
      <c r="J11">
        <v>4.3</v>
      </c>
      <c r="K11">
        <v>3.9</v>
      </c>
      <c r="L11">
        <v>4.2</v>
      </c>
      <c r="M11">
        <v>3.6</v>
      </c>
      <c r="N11">
        <v>3</v>
      </c>
      <c r="O11">
        <v>2.3</v>
      </c>
      <c r="P11">
        <v>3.9</v>
      </c>
      <c r="Q11">
        <v>3.6</v>
      </c>
      <c r="R11">
        <v>3.7</v>
      </c>
      <c r="S11">
        <v>3.4</v>
      </c>
      <c r="T11">
        <v>3.4</v>
      </c>
      <c r="U11">
        <v>3.3</v>
      </c>
      <c r="V11">
        <v>3.2</v>
      </c>
      <c r="W11">
        <v>3.3</v>
      </c>
      <c r="X11">
        <v>3.4</v>
      </c>
      <c r="Y11">
        <v>3.5</v>
      </c>
      <c r="Z11">
        <v>3.4</v>
      </c>
      <c r="AA11">
        <v>3.5</v>
      </c>
      <c r="AB11">
        <v>3.8</v>
      </c>
      <c r="AC11"/>
      <c r="AD11"/>
      <c r="AE11"/>
      <c r="AF11"/>
      <c r="AG11"/>
      <c r="AH11"/>
      <c r="AI11"/>
      <c r="AJ11"/>
      <c r="AK11"/>
      <c r="AL11"/>
      <c r="AM11"/>
      <c r="AN11"/>
      <c r="AO11"/>
      <c r="AP11"/>
      <c r="AQ11"/>
      <c r="AR11"/>
      <c r="AS11"/>
      <c r="AT11"/>
      <c r="AU11"/>
      <c r="AV11"/>
    </row>
    <row r="12" spans="1:48" s="1" customFormat="1" ht="12">
      <c r="A12" s="1" t="s">
        <v>336</v>
      </c>
      <c r="B12" s="98"/>
      <c r="C12">
        <v>2.3</v>
      </c>
      <c r="D12">
        <v>2.3</v>
      </c>
      <c r="E12">
        <v>2</v>
      </c>
      <c r="F12">
        <v>2</v>
      </c>
      <c r="G12">
        <v>1.9</v>
      </c>
      <c r="H12">
        <v>1.9</v>
      </c>
      <c r="I12">
        <v>1.9</v>
      </c>
      <c r="J12">
        <v>1.9</v>
      </c>
      <c r="K12">
        <v>2</v>
      </c>
      <c r="L12">
        <v>1.9</v>
      </c>
      <c r="M12">
        <v>1.8</v>
      </c>
      <c r="N12">
        <v>1.7</v>
      </c>
      <c r="O12">
        <v>1.8</v>
      </c>
      <c r="P12">
        <v>1.7</v>
      </c>
      <c r="Q12">
        <v>1.7</v>
      </c>
      <c r="R12">
        <v>1.7</v>
      </c>
      <c r="S12">
        <v>1.6</v>
      </c>
      <c r="T12">
        <v>1.5</v>
      </c>
      <c r="U12">
        <v>1.4</v>
      </c>
      <c r="V12">
        <v>1.3</v>
      </c>
      <c r="W12">
        <v>1.3</v>
      </c>
      <c r="X12">
        <v>1.3</v>
      </c>
      <c r="Y12">
        <v>1.3</v>
      </c>
      <c r="Z12" s="9">
        <v>1.5</v>
      </c>
      <c r="AA12" s="84">
        <v>1.8</v>
      </c>
      <c r="AB12" s="84">
        <v>2</v>
      </c>
      <c r="AC12"/>
      <c r="AD12"/>
      <c r="AE12"/>
      <c r="AF12"/>
      <c r="AG12"/>
      <c r="AH12"/>
      <c r="AI12"/>
      <c r="AJ12"/>
      <c r="AK12"/>
      <c r="AL12"/>
      <c r="AM12"/>
      <c r="AN12"/>
      <c r="AO12"/>
      <c r="AP12"/>
      <c r="AQ12"/>
      <c r="AR12"/>
      <c r="AS12"/>
      <c r="AT12"/>
      <c r="AU12"/>
      <c r="AV12"/>
    </row>
    <row r="13" spans="1:28" s="1" customFormat="1" ht="15">
      <c r="A13" s="3" t="s">
        <v>337</v>
      </c>
      <c r="B13" s="98"/>
      <c r="C13" s="55"/>
      <c r="D13" s="48"/>
      <c r="E13" s="48"/>
      <c r="F13" s="48"/>
      <c r="G13" s="48"/>
      <c r="H13" s="48"/>
      <c r="I13" s="88"/>
      <c r="J13" s="88"/>
      <c r="K13" s="88"/>
      <c r="L13" s="88"/>
      <c r="M13" s="88"/>
      <c r="N13" s="88"/>
      <c r="O13" s="88"/>
      <c r="P13" s="88"/>
      <c r="Q13" s="88"/>
      <c r="R13" s="88"/>
      <c r="S13" s="88"/>
      <c r="T13" s="88"/>
      <c r="U13" s="88"/>
      <c r="V13" s="88"/>
      <c r="W13" s="88"/>
      <c r="X13" s="88"/>
      <c r="Y13" s="88"/>
      <c r="Z13" s="88"/>
      <c r="AA13" s="88"/>
      <c r="AB13" s="81"/>
    </row>
    <row r="14" spans="1:48" s="1" customFormat="1" ht="12">
      <c r="A14" s="1" t="s">
        <v>249</v>
      </c>
      <c r="B14" s="108" t="s">
        <v>503</v>
      </c>
      <c r="C14" t="s">
        <v>473</v>
      </c>
      <c r="D14" t="s">
        <v>473</v>
      </c>
      <c r="E14" t="s">
        <v>473</v>
      </c>
      <c r="F14">
        <v>3.8</v>
      </c>
      <c r="G14">
        <v>5.7</v>
      </c>
      <c r="H14">
        <v>17.5</v>
      </c>
      <c r="I14">
        <v>5.7</v>
      </c>
      <c r="J14">
        <v>4.6</v>
      </c>
      <c r="K14">
        <v>2.4</v>
      </c>
      <c r="L14">
        <v>6</v>
      </c>
      <c r="M14">
        <v>2.6</v>
      </c>
      <c r="N14">
        <v>17.3</v>
      </c>
      <c r="O14">
        <v>6.4</v>
      </c>
      <c r="P14">
        <v>4.5</v>
      </c>
      <c r="Q14">
        <v>3.8</v>
      </c>
      <c r="R14">
        <v>4.8</v>
      </c>
      <c r="S14">
        <v>4.1</v>
      </c>
      <c r="T14">
        <v>4.5</v>
      </c>
      <c r="U14">
        <v>4.4</v>
      </c>
      <c r="V14">
        <v>3.4</v>
      </c>
      <c r="W14">
        <v>3.7</v>
      </c>
      <c r="X14">
        <v>4.3</v>
      </c>
      <c r="Y14">
        <v>4.2</v>
      </c>
      <c r="Z14">
        <v>3.5</v>
      </c>
      <c r="AA14">
        <v>3.6</v>
      </c>
      <c r="AB14">
        <v>4.8</v>
      </c>
      <c r="AC14"/>
      <c r="AD14"/>
      <c r="AE14"/>
      <c r="AF14"/>
      <c r="AG14"/>
      <c r="AH14"/>
      <c r="AI14"/>
      <c r="AJ14"/>
      <c r="AK14"/>
      <c r="AL14"/>
      <c r="AM14"/>
      <c r="AN14"/>
      <c r="AO14"/>
      <c r="AP14"/>
      <c r="AQ14"/>
      <c r="AR14"/>
      <c r="AS14"/>
      <c r="AT14"/>
      <c r="AU14"/>
      <c r="AV14"/>
    </row>
    <row r="15" spans="1:48" s="1" customFormat="1" ht="12">
      <c r="A15" s="1" t="s">
        <v>483</v>
      </c>
      <c r="B15" s="98"/>
      <c r="C15">
        <v>2.3</v>
      </c>
      <c r="D15">
        <v>1.9</v>
      </c>
      <c r="E15">
        <v>1.7</v>
      </c>
      <c r="F15" t="s">
        <v>473</v>
      </c>
      <c r="G15" t="s">
        <v>473</v>
      </c>
      <c r="H15" t="s">
        <v>473</v>
      </c>
      <c r="I15" t="s">
        <v>473</v>
      </c>
      <c r="J15" t="s">
        <v>473</v>
      </c>
      <c r="K15" t="s">
        <v>473</v>
      </c>
      <c r="L15" t="s">
        <v>473</v>
      </c>
      <c r="M15" t="s">
        <v>473</v>
      </c>
      <c r="N15">
        <v>0.7</v>
      </c>
      <c r="O15">
        <v>0.6</v>
      </c>
      <c r="P15">
        <v>0.5</v>
      </c>
      <c r="Q15">
        <v>0.9</v>
      </c>
      <c r="R15">
        <v>1</v>
      </c>
      <c r="S15">
        <v>1</v>
      </c>
      <c r="T15">
        <v>1</v>
      </c>
      <c r="U15">
        <v>1</v>
      </c>
      <c r="V15" t="s">
        <v>473</v>
      </c>
      <c r="W15">
        <v>1</v>
      </c>
      <c r="X15" t="s">
        <v>473</v>
      </c>
      <c r="Y15" t="s">
        <v>473</v>
      </c>
      <c r="Z15" t="s">
        <v>473</v>
      </c>
      <c r="AA15">
        <v>1.1</v>
      </c>
      <c r="AB15">
        <v>1</v>
      </c>
      <c r="AC15"/>
      <c r="AD15"/>
      <c r="AE15"/>
      <c r="AF15"/>
      <c r="AG15"/>
      <c r="AH15"/>
      <c r="AI15"/>
      <c r="AJ15"/>
      <c r="AK15"/>
      <c r="AL15"/>
      <c r="AM15"/>
      <c r="AN15"/>
      <c r="AO15"/>
      <c r="AP15"/>
      <c r="AQ15"/>
      <c r="AR15"/>
      <c r="AS15"/>
      <c r="AT15"/>
      <c r="AU15"/>
      <c r="AV15"/>
    </row>
    <row r="16" spans="1:48" s="1" customFormat="1" ht="12">
      <c r="A16" s="1" t="s">
        <v>437</v>
      </c>
      <c r="B16" s="98"/>
      <c r="C16">
        <v>4.9</v>
      </c>
      <c r="D16">
        <v>3.6</v>
      </c>
      <c r="E16">
        <v>4.4</v>
      </c>
      <c r="F16">
        <v>4.6</v>
      </c>
      <c r="G16">
        <v>4.5</v>
      </c>
      <c r="H16">
        <v>4.9</v>
      </c>
      <c r="I16">
        <v>4</v>
      </c>
      <c r="J16">
        <v>3.5</v>
      </c>
      <c r="K16">
        <v>2.9</v>
      </c>
      <c r="L16">
        <v>3.1</v>
      </c>
      <c r="M16">
        <v>3.4</v>
      </c>
      <c r="N16">
        <v>2.9</v>
      </c>
      <c r="O16">
        <v>3.3</v>
      </c>
      <c r="P16">
        <v>3.5</v>
      </c>
      <c r="Q16">
        <v>3.7</v>
      </c>
      <c r="R16">
        <v>3.7</v>
      </c>
      <c r="S16">
        <v>3.1</v>
      </c>
      <c r="T16">
        <v>2.9</v>
      </c>
      <c r="U16">
        <v>2.7</v>
      </c>
      <c r="V16">
        <v>2.8</v>
      </c>
      <c r="W16">
        <v>3</v>
      </c>
      <c r="X16">
        <v>3.3</v>
      </c>
      <c r="Y16">
        <v>2.5</v>
      </c>
      <c r="Z16">
        <v>2.4</v>
      </c>
      <c r="AA16">
        <v>2.3</v>
      </c>
      <c r="AB16">
        <v>2</v>
      </c>
      <c r="AC16"/>
      <c r="AD16"/>
      <c r="AE16"/>
      <c r="AF16"/>
      <c r="AG16"/>
      <c r="AH16"/>
      <c r="AI16"/>
      <c r="AJ16"/>
      <c r="AK16"/>
      <c r="AL16"/>
      <c r="AM16"/>
      <c r="AN16"/>
      <c r="AO16"/>
      <c r="AP16"/>
      <c r="AQ16"/>
      <c r="AR16"/>
      <c r="AS16"/>
      <c r="AT16"/>
      <c r="AU16"/>
      <c r="AV16"/>
    </row>
    <row r="17" spans="1:48" s="1" customFormat="1" ht="12">
      <c r="A17" s="1" t="s">
        <v>330</v>
      </c>
      <c r="B17" s="100" t="s">
        <v>150</v>
      </c>
      <c r="C17" s="84">
        <v>1.9</v>
      </c>
      <c r="D17" s="84">
        <v>2.3</v>
      </c>
      <c r="E17" s="84">
        <v>2.2</v>
      </c>
      <c r="F17" s="84">
        <v>1.8</v>
      </c>
      <c r="G17" s="84">
        <v>1.7</v>
      </c>
      <c r="H17" s="84">
        <v>1.5</v>
      </c>
      <c r="I17" s="84">
        <v>1.2</v>
      </c>
      <c r="J17" s="84">
        <v>1.1</v>
      </c>
      <c r="K17" s="84">
        <v>1.1</v>
      </c>
      <c r="L17" s="84">
        <v>1</v>
      </c>
      <c r="M17" s="84">
        <v>1.1</v>
      </c>
      <c r="N17" s="84">
        <v>1.1</v>
      </c>
      <c r="O17" s="84">
        <v>1.2</v>
      </c>
      <c r="P17">
        <v>1.1</v>
      </c>
      <c r="Q17">
        <v>1.1</v>
      </c>
      <c r="R17">
        <v>1</v>
      </c>
      <c r="S17">
        <v>1.1</v>
      </c>
      <c r="T17">
        <v>1.2</v>
      </c>
      <c r="U17">
        <v>1.4</v>
      </c>
      <c r="V17">
        <v>1.6</v>
      </c>
      <c r="W17">
        <v>1.9</v>
      </c>
      <c r="X17">
        <v>1.3</v>
      </c>
      <c r="Y17">
        <v>1.3</v>
      </c>
      <c r="Z17">
        <v>1.3</v>
      </c>
      <c r="AA17">
        <v>1.3</v>
      </c>
      <c r="AB17">
        <v>1.4</v>
      </c>
      <c r="AC17"/>
      <c r="AD17"/>
      <c r="AE17"/>
      <c r="AF17"/>
      <c r="AG17"/>
      <c r="AH17"/>
      <c r="AI17"/>
      <c r="AJ17"/>
      <c r="AK17"/>
      <c r="AL17"/>
      <c r="AM17"/>
      <c r="AN17"/>
      <c r="AO17"/>
      <c r="AP17"/>
      <c r="AQ17"/>
      <c r="AR17"/>
      <c r="AS17"/>
      <c r="AT17"/>
      <c r="AU17"/>
      <c r="AV17"/>
    </row>
    <row r="18" spans="1:48" s="1" customFormat="1" ht="12">
      <c r="A18" s="1" t="s">
        <v>331</v>
      </c>
      <c r="B18" s="108" t="s">
        <v>504</v>
      </c>
      <c r="C18">
        <v>3.1</v>
      </c>
      <c r="D18">
        <v>3.3</v>
      </c>
      <c r="E18">
        <v>3.4</v>
      </c>
      <c r="F18">
        <v>3.8</v>
      </c>
      <c r="G18">
        <v>3.6</v>
      </c>
      <c r="H18">
        <v>3.7</v>
      </c>
      <c r="I18">
        <v>3.9</v>
      </c>
      <c r="J18">
        <v>4.2</v>
      </c>
      <c r="K18">
        <v>5.9</v>
      </c>
      <c r="L18">
        <v>6.4</v>
      </c>
      <c r="M18">
        <v>6.6</v>
      </c>
      <c r="N18">
        <v>6.3</v>
      </c>
      <c r="O18">
        <v>6</v>
      </c>
      <c r="P18">
        <v>8</v>
      </c>
      <c r="Q18">
        <v>7.2</v>
      </c>
      <c r="R18">
        <v>7.3</v>
      </c>
      <c r="S18">
        <v>6.6</v>
      </c>
      <c r="T18">
        <v>4.4</v>
      </c>
      <c r="U18">
        <v>3.5</v>
      </c>
      <c r="V18">
        <v>3.4</v>
      </c>
      <c r="W18">
        <v>2.7</v>
      </c>
      <c r="X18" t="s">
        <v>473</v>
      </c>
      <c r="Y18" t="s">
        <v>473</v>
      </c>
      <c r="Z18" t="s">
        <v>473</v>
      </c>
      <c r="AA18">
        <v>2.4</v>
      </c>
      <c r="AB18">
        <v>2.3</v>
      </c>
      <c r="AC18"/>
      <c r="AD18"/>
      <c r="AE18"/>
      <c r="AF18"/>
      <c r="AG18"/>
      <c r="AH18"/>
      <c r="AI18"/>
      <c r="AJ18"/>
      <c r="AK18"/>
      <c r="AL18"/>
      <c r="AM18"/>
      <c r="AN18"/>
      <c r="AO18"/>
      <c r="AP18"/>
      <c r="AQ18"/>
      <c r="AR18"/>
      <c r="AS18"/>
      <c r="AT18"/>
      <c r="AU18"/>
      <c r="AV18"/>
    </row>
    <row r="19" spans="1:48" s="1" customFormat="1" ht="12">
      <c r="A19" s="1" t="s">
        <v>384</v>
      </c>
      <c r="B19" s="98" t="s">
        <v>293</v>
      </c>
      <c r="C19">
        <v>1.3</v>
      </c>
      <c r="D19">
        <v>1.3</v>
      </c>
      <c r="E19">
        <v>1.5</v>
      </c>
      <c r="F19">
        <v>1.5</v>
      </c>
      <c r="G19">
        <v>1.5</v>
      </c>
      <c r="H19">
        <v>1.3</v>
      </c>
      <c r="I19">
        <v>1.3</v>
      </c>
      <c r="J19">
        <v>1.3</v>
      </c>
      <c r="K19">
        <v>1.2</v>
      </c>
      <c r="L19">
        <v>1.3</v>
      </c>
      <c r="M19">
        <v>1.4</v>
      </c>
      <c r="N19">
        <v>1.4</v>
      </c>
      <c r="O19">
        <v>1.3</v>
      </c>
      <c r="P19">
        <v>1.3</v>
      </c>
      <c r="Q19">
        <v>1.3</v>
      </c>
      <c r="R19">
        <v>1.4</v>
      </c>
      <c r="S19">
        <v>1.4</v>
      </c>
      <c r="T19">
        <v>1.3</v>
      </c>
      <c r="U19">
        <v>1.4</v>
      </c>
      <c r="V19">
        <v>1.5</v>
      </c>
      <c r="W19">
        <v>1.4</v>
      </c>
      <c r="X19">
        <v>1.4</v>
      </c>
      <c r="Y19">
        <v>1.5</v>
      </c>
      <c r="Z19">
        <v>1.3</v>
      </c>
      <c r="AA19">
        <v>1.3</v>
      </c>
      <c r="AB19">
        <v>1.3</v>
      </c>
      <c r="AC19"/>
      <c r="AD19"/>
      <c r="AE19"/>
      <c r="AF19"/>
      <c r="AG19"/>
      <c r="AH19"/>
      <c r="AI19"/>
      <c r="AJ19"/>
      <c r="AK19"/>
      <c r="AL19"/>
      <c r="AM19"/>
      <c r="AN19"/>
      <c r="AO19"/>
      <c r="AP19"/>
      <c r="AQ19"/>
      <c r="AR19"/>
      <c r="AS19"/>
      <c r="AT19"/>
      <c r="AU19"/>
      <c r="AV19"/>
    </row>
    <row r="20" spans="1:48" s="1" customFormat="1" ht="12">
      <c r="A20" s="1" t="s">
        <v>291</v>
      </c>
      <c r="B20" s="98"/>
      <c r="C20">
        <v>1.9</v>
      </c>
      <c r="D20" t="s">
        <v>473</v>
      </c>
      <c r="E20" t="s">
        <v>473</v>
      </c>
      <c r="F20" t="s">
        <v>473</v>
      </c>
      <c r="G20">
        <v>1</v>
      </c>
      <c r="H20">
        <v>0.8</v>
      </c>
      <c r="I20">
        <v>0.8</v>
      </c>
      <c r="J20">
        <v>1.3</v>
      </c>
      <c r="K20">
        <v>0.8</v>
      </c>
      <c r="L20">
        <v>0.8</v>
      </c>
      <c r="M20">
        <v>0.9</v>
      </c>
      <c r="N20">
        <v>0.8</v>
      </c>
      <c r="O20">
        <v>1.3</v>
      </c>
      <c r="P20">
        <v>0.8</v>
      </c>
      <c r="Q20">
        <v>0.7</v>
      </c>
      <c r="R20">
        <v>0.7</v>
      </c>
      <c r="S20">
        <v>0.7</v>
      </c>
      <c r="T20">
        <v>0.7</v>
      </c>
      <c r="U20">
        <v>0.6</v>
      </c>
      <c r="V20">
        <v>0.6</v>
      </c>
      <c r="W20">
        <v>0.5</v>
      </c>
      <c r="X20">
        <v>0.6</v>
      </c>
      <c r="Y20">
        <v>0.6</v>
      </c>
      <c r="Z20">
        <v>0.6</v>
      </c>
      <c r="AA20" t="s">
        <v>473</v>
      </c>
      <c r="AB20">
        <v>0.5</v>
      </c>
      <c r="AC20"/>
      <c r="AD20"/>
      <c r="AE20"/>
      <c r="AF20"/>
      <c r="AG20"/>
      <c r="AH20"/>
      <c r="AI20"/>
      <c r="AJ20"/>
      <c r="AK20"/>
      <c r="AL20"/>
      <c r="AM20"/>
      <c r="AN20"/>
      <c r="AO20"/>
      <c r="AP20"/>
      <c r="AQ20"/>
      <c r="AR20"/>
      <c r="AS20"/>
      <c r="AT20"/>
      <c r="AU20"/>
      <c r="AV20"/>
    </row>
    <row r="21" spans="1:48" s="1" customFormat="1" ht="12">
      <c r="A21" s="1" t="s">
        <v>466</v>
      </c>
      <c r="B21" s="107" t="s">
        <v>37</v>
      </c>
      <c r="C21" t="s">
        <v>473</v>
      </c>
      <c r="D21" t="s">
        <v>473</v>
      </c>
      <c r="E21" t="s">
        <v>473</v>
      </c>
      <c r="F21">
        <v>1.6</v>
      </c>
      <c r="G21">
        <v>1.6</v>
      </c>
      <c r="H21">
        <v>1.5</v>
      </c>
      <c r="I21">
        <v>1.3</v>
      </c>
      <c r="J21">
        <v>1.2</v>
      </c>
      <c r="K21">
        <v>1.2</v>
      </c>
      <c r="L21" t="s">
        <v>473</v>
      </c>
      <c r="M21" t="s">
        <v>473</v>
      </c>
      <c r="N21" t="s">
        <v>473</v>
      </c>
      <c r="O21" t="s">
        <v>473</v>
      </c>
      <c r="P21" t="s">
        <v>473</v>
      </c>
      <c r="Q21">
        <v>1</v>
      </c>
      <c r="R21">
        <v>1.3</v>
      </c>
      <c r="S21">
        <v>1.2</v>
      </c>
      <c r="T21">
        <v>1.1</v>
      </c>
      <c r="U21" t="s">
        <v>473</v>
      </c>
      <c r="V21">
        <v>1.1</v>
      </c>
      <c r="W21">
        <v>1.5</v>
      </c>
      <c r="X21">
        <v>1.7</v>
      </c>
      <c r="Y21">
        <v>2.5</v>
      </c>
      <c r="Z21" t="s">
        <v>473</v>
      </c>
      <c r="AA21" t="s">
        <v>473</v>
      </c>
      <c r="AB21" t="s">
        <v>473</v>
      </c>
      <c r="AC21"/>
      <c r="AD21"/>
      <c r="AE21"/>
      <c r="AF21"/>
      <c r="AG21"/>
      <c r="AH21"/>
      <c r="AI21"/>
      <c r="AJ21"/>
      <c r="AK21"/>
      <c r="AL21"/>
      <c r="AM21"/>
      <c r="AN21"/>
      <c r="AO21"/>
      <c r="AP21"/>
      <c r="AQ21"/>
      <c r="AR21"/>
      <c r="AS21"/>
      <c r="AT21"/>
      <c r="AU21"/>
      <c r="AV21"/>
    </row>
    <row r="22" spans="1:48" s="1" customFormat="1" ht="12">
      <c r="A22" s="1" t="s">
        <v>467</v>
      </c>
      <c r="B22" s="107">
        <v>7</v>
      </c>
      <c r="C22" t="s">
        <v>473</v>
      </c>
      <c r="D22" t="s">
        <v>473</v>
      </c>
      <c r="E22" t="s">
        <v>473</v>
      </c>
      <c r="F22" t="s">
        <v>473</v>
      </c>
      <c r="G22" t="s">
        <v>473</v>
      </c>
      <c r="H22">
        <v>3.3</v>
      </c>
      <c r="I22">
        <v>2.3</v>
      </c>
      <c r="J22">
        <v>1.7</v>
      </c>
      <c r="K22">
        <v>1.9</v>
      </c>
      <c r="L22">
        <v>1.3</v>
      </c>
      <c r="M22">
        <v>1.1</v>
      </c>
      <c r="N22">
        <v>1.7</v>
      </c>
      <c r="O22">
        <v>1.9</v>
      </c>
      <c r="P22">
        <v>1.8</v>
      </c>
      <c r="Q22">
        <v>1.7</v>
      </c>
      <c r="R22">
        <v>1.5</v>
      </c>
      <c r="S22">
        <v>1.1</v>
      </c>
      <c r="T22">
        <v>0.9</v>
      </c>
      <c r="U22" t="s">
        <v>473</v>
      </c>
      <c r="V22">
        <v>5.5</v>
      </c>
      <c r="W22">
        <v>7.1</v>
      </c>
      <c r="X22">
        <v>6.2</v>
      </c>
      <c r="Y22" s="84">
        <v>2.8</v>
      </c>
      <c r="Z22" s="84">
        <v>2.6</v>
      </c>
      <c r="AA22" t="s">
        <v>473</v>
      </c>
      <c r="AB22" t="s">
        <v>473</v>
      </c>
      <c r="AC22"/>
      <c r="AD22"/>
      <c r="AE22"/>
      <c r="AF22"/>
      <c r="AG22"/>
      <c r="AH22"/>
      <c r="AI22"/>
      <c r="AJ22"/>
      <c r="AK22"/>
      <c r="AL22"/>
      <c r="AM22"/>
      <c r="AN22"/>
      <c r="AO22"/>
      <c r="AP22"/>
      <c r="AQ22"/>
      <c r="AR22"/>
      <c r="AS22"/>
      <c r="AT22"/>
      <c r="AU22"/>
      <c r="AV22"/>
    </row>
    <row r="23" spans="1:48" s="1" customFormat="1" ht="12">
      <c r="A23" s="1" t="s">
        <v>388</v>
      </c>
      <c r="B23" s="98" t="s">
        <v>293</v>
      </c>
      <c r="C23" t="s">
        <v>473</v>
      </c>
      <c r="D23" t="s">
        <v>473</v>
      </c>
      <c r="E23" t="s">
        <v>473</v>
      </c>
      <c r="F23" t="s">
        <v>473</v>
      </c>
      <c r="G23" t="s">
        <v>473</v>
      </c>
      <c r="H23" t="s">
        <v>473</v>
      </c>
      <c r="I23" t="s">
        <v>473</v>
      </c>
      <c r="J23" t="s">
        <v>473</v>
      </c>
      <c r="K23" t="s">
        <v>473</v>
      </c>
      <c r="L23" t="s">
        <v>473</v>
      </c>
      <c r="M23" t="s">
        <v>473</v>
      </c>
      <c r="N23" t="s">
        <v>473</v>
      </c>
      <c r="O23" t="s">
        <v>473</v>
      </c>
      <c r="P23">
        <v>1.4</v>
      </c>
      <c r="Q23">
        <v>1.7</v>
      </c>
      <c r="R23">
        <v>1.9</v>
      </c>
      <c r="S23">
        <v>1.7</v>
      </c>
      <c r="T23">
        <v>1.3</v>
      </c>
      <c r="U23">
        <v>1.1</v>
      </c>
      <c r="V23">
        <v>1.4</v>
      </c>
      <c r="W23">
        <v>1.4</v>
      </c>
      <c r="X23" t="s">
        <v>473</v>
      </c>
      <c r="Y23">
        <v>1.2</v>
      </c>
      <c r="Z23" t="s">
        <v>473</v>
      </c>
      <c r="AA23" t="s">
        <v>473</v>
      </c>
      <c r="AB23" t="s">
        <v>473</v>
      </c>
      <c r="AC23"/>
      <c r="AD23"/>
      <c r="AE23"/>
      <c r="AF23"/>
      <c r="AG23"/>
      <c r="AH23"/>
      <c r="AI23"/>
      <c r="AJ23"/>
      <c r="AK23"/>
      <c r="AL23"/>
      <c r="AM23"/>
      <c r="AN23"/>
      <c r="AO23"/>
      <c r="AP23"/>
      <c r="AQ23"/>
      <c r="AR23"/>
      <c r="AS23"/>
      <c r="AT23"/>
      <c r="AU23"/>
      <c r="AV23"/>
    </row>
    <row r="24" spans="1:48" s="1" customFormat="1" ht="12">
      <c r="A24" s="1" t="s">
        <v>389</v>
      </c>
      <c r="B24" s="107">
        <v>8</v>
      </c>
      <c r="C24" t="s">
        <v>473</v>
      </c>
      <c r="D24" t="s">
        <v>473</v>
      </c>
      <c r="E24" t="s">
        <v>473</v>
      </c>
      <c r="F24" t="s">
        <v>473</v>
      </c>
      <c r="G24" t="s">
        <v>473</v>
      </c>
      <c r="H24" t="s">
        <v>473</v>
      </c>
      <c r="I24" t="s">
        <v>473</v>
      </c>
      <c r="J24" t="s">
        <v>473</v>
      </c>
      <c r="K24">
        <v>1.5</v>
      </c>
      <c r="L24">
        <v>1.4</v>
      </c>
      <c r="M24">
        <v>0.4</v>
      </c>
      <c r="N24">
        <v>1.2</v>
      </c>
      <c r="O24">
        <v>1</v>
      </c>
      <c r="P24" t="s">
        <v>473</v>
      </c>
      <c r="Q24" t="s">
        <v>473</v>
      </c>
      <c r="R24">
        <v>1.4</v>
      </c>
      <c r="S24">
        <v>2.1</v>
      </c>
      <c r="T24">
        <v>2.3</v>
      </c>
      <c r="U24">
        <v>2.4</v>
      </c>
      <c r="V24">
        <v>2.1</v>
      </c>
      <c r="W24">
        <v>1.4</v>
      </c>
      <c r="X24">
        <v>1.1</v>
      </c>
      <c r="Y24">
        <v>1.4</v>
      </c>
      <c r="Z24">
        <v>1.5</v>
      </c>
      <c r="AA24">
        <v>1.8</v>
      </c>
      <c r="AB24">
        <v>2.3</v>
      </c>
      <c r="AC24"/>
      <c r="AD24"/>
      <c r="AE24"/>
      <c r="AF24"/>
      <c r="AG24"/>
      <c r="AH24"/>
      <c r="AI24"/>
      <c r="AJ24"/>
      <c r="AK24"/>
      <c r="AL24"/>
      <c r="AM24"/>
      <c r="AN24"/>
      <c r="AO24"/>
      <c r="AP24"/>
      <c r="AQ24"/>
      <c r="AR24"/>
      <c r="AS24"/>
      <c r="AT24"/>
      <c r="AU24"/>
      <c r="AV24"/>
    </row>
    <row r="25" spans="1:48" s="1" customFormat="1" ht="12">
      <c r="A25" s="1" t="s">
        <v>353</v>
      </c>
      <c r="B25" s="107">
        <v>9</v>
      </c>
      <c r="C25">
        <v>1.2</v>
      </c>
      <c r="D25">
        <v>1.3</v>
      </c>
      <c r="E25">
        <v>1.3</v>
      </c>
      <c r="F25">
        <v>1.4</v>
      </c>
      <c r="G25">
        <v>1.4</v>
      </c>
      <c r="H25">
        <v>1.4</v>
      </c>
      <c r="I25">
        <v>1.1</v>
      </c>
      <c r="J25" t="s">
        <v>473</v>
      </c>
      <c r="K25">
        <v>0.9</v>
      </c>
      <c r="L25">
        <v>0.8</v>
      </c>
      <c r="M25" t="s">
        <v>473</v>
      </c>
      <c r="N25" t="s">
        <v>473</v>
      </c>
      <c r="O25" t="s">
        <v>473</v>
      </c>
      <c r="P25" t="s">
        <v>473</v>
      </c>
      <c r="Q25" t="s">
        <v>473</v>
      </c>
      <c r="R25">
        <v>1.4</v>
      </c>
      <c r="S25">
        <v>1.5</v>
      </c>
      <c r="T25">
        <v>1.5</v>
      </c>
      <c r="U25">
        <v>1.5</v>
      </c>
      <c r="V25">
        <v>1.6</v>
      </c>
      <c r="W25">
        <v>1.6</v>
      </c>
      <c r="X25">
        <v>1.8</v>
      </c>
      <c r="Y25">
        <v>1.7</v>
      </c>
      <c r="Z25">
        <v>1.5</v>
      </c>
      <c r="AA25" s="84">
        <v>1.7</v>
      </c>
      <c r="AB25" t="s">
        <v>473</v>
      </c>
      <c r="AC25"/>
      <c r="AD25"/>
      <c r="AE25"/>
      <c r="AF25"/>
      <c r="AG25"/>
      <c r="AH25"/>
      <c r="AI25"/>
      <c r="AJ25"/>
      <c r="AK25"/>
      <c r="AL25"/>
      <c r="AM25"/>
      <c r="AN25"/>
      <c r="AO25"/>
      <c r="AP25"/>
      <c r="AQ25"/>
      <c r="AR25"/>
      <c r="AS25"/>
      <c r="AT25"/>
      <c r="AU25"/>
      <c r="AV25"/>
    </row>
    <row r="26" spans="1:48" s="1" customFormat="1" ht="12">
      <c r="A26" s="1" t="s">
        <v>202</v>
      </c>
      <c r="B26" s="98"/>
      <c r="C26" s="84">
        <v>7.3</v>
      </c>
      <c r="D26" s="84">
        <v>7.1</v>
      </c>
      <c r="E26" s="84">
        <v>6.9</v>
      </c>
      <c r="F26" s="84">
        <v>6.9</v>
      </c>
      <c r="G26" s="84">
        <v>7</v>
      </c>
      <c r="H26" s="84">
        <v>6.7</v>
      </c>
      <c r="I26" s="84">
        <v>6.2</v>
      </c>
      <c r="J26" s="84">
        <v>5.9</v>
      </c>
      <c r="K26" s="84">
        <v>5</v>
      </c>
      <c r="L26" s="84">
        <v>5.3</v>
      </c>
      <c r="M26" s="84">
        <v>5.2</v>
      </c>
      <c r="N26">
        <v>5</v>
      </c>
      <c r="O26">
        <v>4.7</v>
      </c>
      <c r="P26">
        <v>4.5</v>
      </c>
      <c r="Q26">
        <v>5.6</v>
      </c>
      <c r="R26">
        <v>6.7</v>
      </c>
      <c r="S26">
        <v>5.6</v>
      </c>
      <c r="T26">
        <v>6.4</v>
      </c>
      <c r="U26" s="84">
        <v>6.4</v>
      </c>
      <c r="V26">
        <v>4.1</v>
      </c>
      <c r="W26" s="9">
        <v>3.7</v>
      </c>
      <c r="X26" t="s">
        <v>473</v>
      </c>
      <c r="Y26" t="s">
        <v>473</v>
      </c>
      <c r="Z26" t="s">
        <v>473</v>
      </c>
      <c r="AA26" t="s">
        <v>473</v>
      </c>
      <c r="AB26" t="s">
        <v>473</v>
      </c>
      <c r="AC26"/>
      <c r="AD26"/>
      <c r="AE26"/>
      <c r="AF26"/>
      <c r="AG26"/>
      <c r="AH26"/>
      <c r="AI26"/>
      <c r="AJ26"/>
      <c r="AK26"/>
      <c r="AL26"/>
      <c r="AM26"/>
      <c r="AN26"/>
      <c r="AO26"/>
      <c r="AP26"/>
      <c r="AQ26"/>
      <c r="AR26"/>
      <c r="AS26"/>
      <c r="AT26"/>
      <c r="AU26"/>
      <c r="AV26"/>
    </row>
    <row r="27" spans="1:48" s="1" customFormat="1" ht="12">
      <c r="A27" s="1" t="s">
        <v>203</v>
      </c>
      <c r="B27" s="98"/>
      <c r="C27" t="s">
        <v>473</v>
      </c>
      <c r="D27" t="s">
        <v>473</v>
      </c>
      <c r="E27" t="s">
        <v>473</v>
      </c>
      <c r="F27" t="s">
        <v>473</v>
      </c>
      <c r="G27" t="s">
        <v>473</v>
      </c>
      <c r="H27" t="s">
        <v>473</v>
      </c>
      <c r="I27">
        <v>1.9</v>
      </c>
      <c r="J27">
        <v>2.1</v>
      </c>
      <c r="K27" t="s">
        <v>473</v>
      </c>
      <c r="L27" t="s">
        <v>473</v>
      </c>
      <c r="M27" t="s">
        <v>473</v>
      </c>
      <c r="N27" t="s">
        <v>473</v>
      </c>
      <c r="O27" t="s">
        <v>473</v>
      </c>
      <c r="P27" t="s">
        <v>473</v>
      </c>
      <c r="Q27" t="s">
        <v>473</v>
      </c>
      <c r="R27" t="s">
        <v>473</v>
      </c>
      <c r="S27" t="s">
        <v>473</v>
      </c>
      <c r="T27" t="s">
        <v>473</v>
      </c>
      <c r="U27" t="s">
        <v>473</v>
      </c>
      <c r="V27">
        <v>1.8</v>
      </c>
      <c r="W27">
        <v>1.9</v>
      </c>
      <c r="X27">
        <v>3.7</v>
      </c>
      <c r="Y27" t="s">
        <v>473</v>
      </c>
      <c r="Z27" t="s">
        <v>473</v>
      </c>
      <c r="AA27" t="s">
        <v>473</v>
      </c>
      <c r="AB27" t="s">
        <v>473</v>
      </c>
      <c r="AC27"/>
      <c r="AD27"/>
      <c r="AE27"/>
      <c r="AF27"/>
      <c r="AG27"/>
      <c r="AH27"/>
      <c r="AI27"/>
      <c r="AJ27"/>
      <c r="AK27"/>
      <c r="AL27"/>
      <c r="AM27"/>
      <c r="AN27"/>
      <c r="AO27"/>
      <c r="AP27"/>
      <c r="AQ27"/>
      <c r="AR27"/>
      <c r="AS27"/>
      <c r="AT27"/>
      <c r="AU27"/>
      <c r="AV27"/>
    </row>
    <row r="28" spans="1:48" s="1" customFormat="1" ht="12">
      <c r="A28" s="1" t="s">
        <v>334</v>
      </c>
      <c r="B28" s="107" t="s">
        <v>59</v>
      </c>
      <c r="C28" t="s">
        <v>404</v>
      </c>
      <c r="D28" t="s">
        <v>404</v>
      </c>
      <c r="E28" t="s">
        <v>404</v>
      </c>
      <c r="F28" t="s">
        <v>404</v>
      </c>
      <c r="G28" t="s">
        <v>404</v>
      </c>
      <c r="H28">
        <v>21.3</v>
      </c>
      <c r="I28">
        <v>12.7</v>
      </c>
      <c r="J28">
        <v>19.5</v>
      </c>
      <c r="K28">
        <v>20.3</v>
      </c>
      <c r="L28">
        <v>11.9</v>
      </c>
      <c r="M28">
        <v>32.5</v>
      </c>
      <c r="N28">
        <v>34.4</v>
      </c>
      <c r="O28">
        <v>32.7</v>
      </c>
      <c r="P28">
        <v>22.1</v>
      </c>
      <c r="Q28">
        <v>20.7</v>
      </c>
      <c r="R28">
        <v>20.9</v>
      </c>
      <c r="S28" t="s">
        <v>473</v>
      </c>
      <c r="T28" t="s">
        <v>473</v>
      </c>
      <c r="U28" t="s">
        <v>473</v>
      </c>
      <c r="V28" t="s">
        <v>473</v>
      </c>
      <c r="W28" t="s">
        <v>473</v>
      </c>
      <c r="X28" t="s">
        <v>473</v>
      </c>
      <c r="Y28" t="s">
        <v>473</v>
      </c>
      <c r="Z28" t="s">
        <v>473</v>
      </c>
      <c r="AA28" t="s">
        <v>473</v>
      </c>
      <c r="AB28" t="s">
        <v>473</v>
      </c>
      <c r="AC28"/>
      <c r="AD28"/>
      <c r="AE28"/>
      <c r="AF28"/>
      <c r="AG28"/>
      <c r="AH28"/>
      <c r="AI28"/>
      <c r="AJ28"/>
      <c r="AK28"/>
      <c r="AL28"/>
      <c r="AM28"/>
      <c r="AN28"/>
      <c r="AO28"/>
      <c r="AP28"/>
      <c r="AQ28"/>
      <c r="AR28"/>
      <c r="AS28"/>
      <c r="AT28"/>
      <c r="AU28"/>
      <c r="AV28"/>
    </row>
    <row r="29" spans="1:48" s="1" customFormat="1" ht="12">
      <c r="A29" s="1" t="s">
        <v>251</v>
      </c>
      <c r="B29" s="107">
        <v>11</v>
      </c>
      <c r="C29">
        <v>8.1</v>
      </c>
      <c r="D29">
        <v>9.6</v>
      </c>
      <c r="E29">
        <v>8.5</v>
      </c>
      <c r="F29">
        <v>5.3</v>
      </c>
      <c r="G29">
        <v>2.7</v>
      </c>
      <c r="H29">
        <v>2.9</v>
      </c>
      <c r="I29">
        <v>2.4</v>
      </c>
      <c r="J29">
        <v>2</v>
      </c>
      <c r="K29">
        <v>1.8</v>
      </c>
      <c r="L29">
        <v>3.4</v>
      </c>
      <c r="M29">
        <v>6.7</v>
      </c>
      <c r="N29">
        <v>8.4</v>
      </c>
      <c r="O29">
        <v>7.5</v>
      </c>
      <c r="P29">
        <v>4.4</v>
      </c>
      <c r="Q29">
        <v>3.4</v>
      </c>
      <c r="R29">
        <v>2.8</v>
      </c>
      <c r="S29">
        <v>2.5</v>
      </c>
      <c r="T29">
        <v>2.3</v>
      </c>
      <c r="U29">
        <v>1.7</v>
      </c>
      <c r="V29">
        <v>1.3</v>
      </c>
      <c r="W29">
        <v>1.1</v>
      </c>
      <c r="X29">
        <v>1</v>
      </c>
      <c r="Y29">
        <v>0.9</v>
      </c>
      <c r="Z29">
        <v>0.8</v>
      </c>
      <c r="AA29">
        <v>0.7</v>
      </c>
      <c r="AB29">
        <v>0.7</v>
      </c>
      <c r="AC29"/>
      <c r="AD29"/>
      <c r="AE29"/>
      <c r="AF29"/>
      <c r="AG29"/>
      <c r="AH29"/>
      <c r="AI29"/>
      <c r="AJ29"/>
      <c r="AK29"/>
      <c r="AL29"/>
      <c r="AM29"/>
      <c r="AN29"/>
      <c r="AO29"/>
      <c r="AP29"/>
      <c r="AQ29"/>
      <c r="AR29"/>
      <c r="AS29"/>
      <c r="AT29"/>
      <c r="AU29"/>
      <c r="AV29"/>
    </row>
    <row r="30" spans="1:48" s="1" customFormat="1" ht="12">
      <c r="A30" s="1" t="s">
        <v>252</v>
      </c>
      <c r="B30" s="107">
        <v>12</v>
      </c>
      <c r="C30" t="s">
        <v>473</v>
      </c>
      <c r="D30" t="s">
        <v>473</v>
      </c>
      <c r="E30" t="s">
        <v>473</v>
      </c>
      <c r="F30" t="s">
        <v>473</v>
      </c>
      <c r="G30" t="s">
        <v>473</v>
      </c>
      <c r="H30" t="s">
        <v>473</v>
      </c>
      <c r="I30" t="s">
        <v>473</v>
      </c>
      <c r="J30" t="s">
        <v>473</v>
      </c>
      <c r="K30" t="s">
        <v>473</v>
      </c>
      <c r="L30" t="s">
        <v>473</v>
      </c>
      <c r="M30" t="s">
        <v>473</v>
      </c>
      <c r="N30" t="s">
        <v>473</v>
      </c>
      <c r="O30">
        <v>1.8</v>
      </c>
      <c r="P30">
        <v>1.9</v>
      </c>
      <c r="Q30">
        <v>1.9</v>
      </c>
      <c r="R30">
        <v>1.8</v>
      </c>
      <c r="S30">
        <v>1.7</v>
      </c>
      <c r="T30">
        <v>1.3</v>
      </c>
      <c r="U30">
        <v>1.1</v>
      </c>
      <c r="V30" s="87">
        <v>1.1</v>
      </c>
      <c r="W30" t="s">
        <v>473</v>
      </c>
      <c r="X30" t="s">
        <v>473</v>
      </c>
      <c r="Y30">
        <v>0.9</v>
      </c>
      <c r="Z30" t="s">
        <v>473</v>
      </c>
      <c r="AA30">
        <v>1.4</v>
      </c>
      <c r="AB30">
        <v>1.3</v>
      </c>
      <c r="AC30"/>
      <c r="AD30"/>
      <c r="AE30"/>
      <c r="AF30"/>
      <c r="AG30"/>
      <c r="AH30"/>
      <c r="AI30"/>
      <c r="AJ30"/>
      <c r="AK30"/>
      <c r="AL30"/>
      <c r="AM30"/>
      <c r="AN30"/>
      <c r="AO30"/>
      <c r="AP30"/>
      <c r="AQ30"/>
      <c r="AR30"/>
      <c r="AS30"/>
      <c r="AT30"/>
      <c r="AU30"/>
      <c r="AV30"/>
    </row>
    <row r="31" spans="1:48" s="1" customFormat="1" ht="12">
      <c r="A31" s="1" t="s">
        <v>253</v>
      </c>
      <c r="B31" s="107" t="s">
        <v>38</v>
      </c>
      <c r="C31">
        <v>0.9</v>
      </c>
      <c r="D31">
        <v>1.1</v>
      </c>
      <c r="E31">
        <v>1.2</v>
      </c>
      <c r="F31">
        <v>1.3</v>
      </c>
      <c r="G31">
        <v>1.1</v>
      </c>
      <c r="H31">
        <v>0.9</v>
      </c>
      <c r="I31">
        <v>0.8</v>
      </c>
      <c r="J31" t="s">
        <v>473</v>
      </c>
      <c r="K31" t="s">
        <v>473</v>
      </c>
      <c r="L31" t="s">
        <v>473</v>
      </c>
      <c r="M31" t="s">
        <v>473</v>
      </c>
      <c r="N31" t="s">
        <v>473</v>
      </c>
      <c r="O31">
        <v>1</v>
      </c>
      <c r="P31">
        <v>0.9</v>
      </c>
      <c r="Q31">
        <v>1</v>
      </c>
      <c r="R31">
        <v>1.1</v>
      </c>
      <c r="S31">
        <v>0.4</v>
      </c>
      <c r="T31">
        <v>0.5</v>
      </c>
      <c r="U31">
        <v>0.4</v>
      </c>
      <c r="V31">
        <v>0.6</v>
      </c>
      <c r="W31" t="s">
        <v>473</v>
      </c>
      <c r="X31" t="s">
        <v>473</v>
      </c>
      <c r="Y31" t="s">
        <v>473</v>
      </c>
      <c r="Z31" t="s">
        <v>473</v>
      </c>
      <c r="AA31" t="s">
        <v>473</v>
      </c>
      <c r="AB31" t="s">
        <v>473</v>
      </c>
      <c r="AC31"/>
      <c r="AD31"/>
      <c r="AE31"/>
      <c r="AF31"/>
      <c r="AG31"/>
      <c r="AH31"/>
      <c r="AI31"/>
      <c r="AJ31"/>
      <c r="AK31"/>
      <c r="AL31"/>
      <c r="AM31"/>
      <c r="AN31"/>
      <c r="AO31"/>
      <c r="AP31"/>
      <c r="AQ31"/>
      <c r="AR31"/>
      <c r="AS31"/>
      <c r="AT31"/>
      <c r="AU31"/>
      <c r="AV31"/>
    </row>
    <row r="32" spans="1:48" s="1" customFormat="1" ht="12">
      <c r="A32" s="1" t="s">
        <v>289</v>
      </c>
      <c r="B32" s="107" t="s">
        <v>60</v>
      </c>
      <c r="C32">
        <v>0.3</v>
      </c>
      <c r="D32">
        <v>0.3</v>
      </c>
      <c r="E32">
        <v>0.3</v>
      </c>
      <c r="F32">
        <v>0.4</v>
      </c>
      <c r="G32">
        <v>0.4</v>
      </c>
      <c r="H32">
        <v>0.5</v>
      </c>
      <c r="I32">
        <v>0.5</v>
      </c>
      <c r="J32">
        <v>0.6</v>
      </c>
      <c r="K32">
        <v>0.5</v>
      </c>
      <c r="L32">
        <v>0.4</v>
      </c>
      <c r="M32">
        <v>0.5</v>
      </c>
      <c r="N32">
        <v>0.5</v>
      </c>
      <c r="O32">
        <v>0.7</v>
      </c>
      <c r="P32">
        <v>0.4</v>
      </c>
      <c r="Q32">
        <v>0.4</v>
      </c>
      <c r="R32">
        <v>0.5</v>
      </c>
      <c r="S32">
        <v>0.4</v>
      </c>
      <c r="T32">
        <v>0.4</v>
      </c>
      <c r="U32">
        <v>0.4</v>
      </c>
      <c r="V32">
        <v>0.5</v>
      </c>
      <c r="W32">
        <v>0.4</v>
      </c>
      <c r="X32">
        <v>0.4</v>
      </c>
      <c r="Y32">
        <v>0.4</v>
      </c>
      <c r="Z32">
        <v>0.2</v>
      </c>
      <c r="AA32">
        <v>0.3</v>
      </c>
      <c r="AB32">
        <v>0.6</v>
      </c>
      <c r="AC32"/>
      <c r="AD32"/>
      <c r="AE32"/>
      <c r="AF32"/>
      <c r="AG32"/>
      <c r="AH32"/>
      <c r="AI32"/>
      <c r="AJ32"/>
      <c r="AK32"/>
      <c r="AL32"/>
      <c r="AM32"/>
      <c r="AN32"/>
      <c r="AO32"/>
      <c r="AP32"/>
      <c r="AQ32"/>
      <c r="AR32"/>
      <c r="AS32"/>
      <c r="AT32"/>
      <c r="AU32"/>
      <c r="AV32"/>
    </row>
    <row r="33" spans="1:48" s="1" customFormat="1" ht="12">
      <c r="A33" s="1" t="s">
        <v>416</v>
      </c>
      <c r="B33" s="107">
        <v>15</v>
      </c>
      <c r="C33" t="s">
        <v>473</v>
      </c>
      <c r="D33" t="s">
        <v>473</v>
      </c>
      <c r="E33" t="s">
        <v>473</v>
      </c>
      <c r="F33">
        <v>2.2</v>
      </c>
      <c r="G33">
        <v>1.5</v>
      </c>
      <c r="H33">
        <v>1.2</v>
      </c>
      <c r="I33">
        <v>1.2</v>
      </c>
      <c r="J33" t="s">
        <v>473</v>
      </c>
      <c r="K33" t="s">
        <v>473</v>
      </c>
      <c r="L33">
        <v>1.1</v>
      </c>
      <c r="M33">
        <v>1.1</v>
      </c>
      <c r="N33">
        <v>1.4</v>
      </c>
      <c r="O33">
        <v>1.3</v>
      </c>
      <c r="P33">
        <v>2.6</v>
      </c>
      <c r="Q33">
        <v>2.8</v>
      </c>
      <c r="R33">
        <v>2.2</v>
      </c>
      <c r="S33">
        <v>2</v>
      </c>
      <c r="T33" t="s">
        <v>473</v>
      </c>
      <c r="U33" t="s">
        <v>473</v>
      </c>
      <c r="V33" t="s">
        <v>473</v>
      </c>
      <c r="W33" t="s">
        <v>473</v>
      </c>
      <c r="X33" t="s">
        <v>473</v>
      </c>
      <c r="Y33" t="s">
        <v>473</v>
      </c>
      <c r="Z33" t="s">
        <v>473</v>
      </c>
      <c r="AA33" t="s">
        <v>473</v>
      </c>
      <c r="AB33" t="s">
        <v>473</v>
      </c>
      <c r="AC33"/>
      <c r="AD33"/>
      <c r="AE33"/>
      <c r="AF33"/>
      <c r="AG33"/>
      <c r="AH33"/>
      <c r="AI33"/>
      <c r="AJ33"/>
      <c r="AK33"/>
      <c r="AL33"/>
      <c r="AM33"/>
      <c r="AN33"/>
      <c r="AO33"/>
      <c r="AP33"/>
      <c r="AQ33"/>
      <c r="AR33"/>
      <c r="AS33"/>
      <c r="AT33"/>
      <c r="AU33"/>
      <c r="AV33"/>
    </row>
    <row r="34" spans="1:48" s="1" customFormat="1" ht="12">
      <c r="A34" s="1" t="s">
        <v>417</v>
      </c>
      <c r="B34" s="107" t="s">
        <v>4</v>
      </c>
      <c r="C34" t="s">
        <v>473</v>
      </c>
      <c r="D34">
        <v>0.2</v>
      </c>
      <c r="E34" t="s">
        <v>473</v>
      </c>
      <c r="F34" t="s">
        <v>473</v>
      </c>
      <c r="G34" t="s">
        <v>473</v>
      </c>
      <c r="H34" t="s">
        <v>473</v>
      </c>
      <c r="I34">
        <v>0.3</v>
      </c>
      <c r="J34">
        <v>0.5</v>
      </c>
      <c r="K34">
        <v>0.6</v>
      </c>
      <c r="L34">
        <v>0.7</v>
      </c>
      <c r="M34">
        <v>1.4</v>
      </c>
      <c r="N34" t="s">
        <v>473</v>
      </c>
      <c r="O34">
        <v>4.4</v>
      </c>
      <c r="P34">
        <v>3.1</v>
      </c>
      <c r="Q34">
        <v>3.2</v>
      </c>
      <c r="R34">
        <v>1.6</v>
      </c>
      <c r="S34" t="s">
        <v>473</v>
      </c>
      <c r="T34">
        <v>2.1</v>
      </c>
      <c r="U34" t="s">
        <v>473</v>
      </c>
      <c r="V34" t="s">
        <v>473</v>
      </c>
      <c r="W34" t="s">
        <v>473</v>
      </c>
      <c r="X34">
        <v>1.7</v>
      </c>
      <c r="Y34">
        <v>2</v>
      </c>
      <c r="Z34">
        <v>1.8</v>
      </c>
      <c r="AA34">
        <v>1.8</v>
      </c>
      <c r="AB34" t="s">
        <v>473</v>
      </c>
      <c r="AC34"/>
      <c r="AD34"/>
      <c r="AE34"/>
      <c r="AF34"/>
      <c r="AG34"/>
      <c r="AH34"/>
      <c r="AI34"/>
      <c r="AJ34"/>
      <c r="AK34"/>
      <c r="AL34"/>
      <c r="AM34"/>
      <c r="AN34"/>
      <c r="AO34"/>
      <c r="AP34"/>
      <c r="AQ34"/>
      <c r="AR34"/>
      <c r="AS34"/>
      <c r="AT34"/>
      <c r="AU34"/>
      <c r="AV34"/>
    </row>
    <row r="35" spans="1:48" s="1" customFormat="1" ht="12">
      <c r="A35" s="1" t="s">
        <v>323</v>
      </c>
      <c r="B35" s="98"/>
      <c r="C35">
        <v>2.9</v>
      </c>
      <c r="D35">
        <v>2.7</v>
      </c>
      <c r="E35">
        <v>2.9</v>
      </c>
      <c r="F35">
        <v>2.4</v>
      </c>
      <c r="G35">
        <v>1.9</v>
      </c>
      <c r="H35">
        <v>1.8</v>
      </c>
      <c r="I35">
        <v>1.6</v>
      </c>
      <c r="J35">
        <v>1.6</v>
      </c>
      <c r="K35">
        <v>1.4</v>
      </c>
      <c r="L35">
        <v>1.3</v>
      </c>
      <c r="M35">
        <v>1.2</v>
      </c>
      <c r="N35">
        <v>1.2</v>
      </c>
      <c r="O35">
        <v>1.3</v>
      </c>
      <c r="P35">
        <v>1.5</v>
      </c>
      <c r="Q35">
        <v>1.6</v>
      </c>
      <c r="R35">
        <v>1.7</v>
      </c>
      <c r="S35">
        <v>1.6</v>
      </c>
      <c r="T35">
        <v>1.7</v>
      </c>
      <c r="U35">
        <v>1.7</v>
      </c>
      <c r="V35">
        <v>1.8</v>
      </c>
      <c r="W35">
        <v>1.9</v>
      </c>
      <c r="X35">
        <v>1.9</v>
      </c>
      <c r="Y35">
        <v>1.9</v>
      </c>
      <c r="Z35">
        <v>1.9</v>
      </c>
      <c r="AA35">
        <v>2.1</v>
      </c>
      <c r="AB35">
        <v>1.9</v>
      </c>
      <c r="AC35"/>
      <c r="AD35"/>
      <c r="AE35"/>
      <c r="AF35"/>
      <c r="AG35"/>
      <c r="AH35"/>
      <c r="AI35"/>
      <c r="AJ35"/>
      <c r="AK35"/>
      <c r="AL35"/>
      <c r="AM35"/>
      <c r="AN35"/>
      <c r="AO35"/>
      <c r="AP35"/>
      <c r="AQ35"/>
      <c r="AR35"/>
      <c r="AS35"/>
      <c r="AT35"/>
      <c r="AU35"/>
      <c r="AV35"/>
    </row>
    <row r="36" spans="1:48" s="1" customFormat="1" ht="12">
      <c r="A36" s="1" t="s">
        <v>191</v>
      </c>
      <c r="B36" s="98"/>
      <c r="C36" s="84">
        <v>3.8</v>
      </c>
      <c r="D36" s="84">
        <v>4.9</v>
      </c>
      <c r="E36" s="84">
        <v>4.5</v>
      </c>
      <c r="F36" s="84">
        <v>3.8</v>
      </c>
      <c r="G36" s="84">
        <v>2.9</v>
      </c>
      <c r="H36">
        <v>2.7</v>
      </c>
      <c r="I36">
        <v>3.1</v>
      </c>
      <c r="J36">
        <v>3.7</v>
      </c>
      <c r="K36">
        <v>3</v>
      </c>
      <c r="L36">
        <v>2.8</v>
      </c>
      <c r="M36">
        <v>3.4</v>
      </c>
      <c r="N36">
        <v>4.3</v>
      </c>
      <c r="O36">
        <v>4</v>
      </c>
      <c r="P36">
        <v>3.3</v>
      </c>
      <c r="Q36">
        <v>3</v>
      </c>
      <c r="R36">
        <v>2.8</v>
      </c>
      <c r="S36">
        <v>2.5</v>
      </c>
      <c r="T36">
        <v>2.5</v>
      </c>
      <c r="U36">
        <v>2.5</v>
      </c>
      <c r="V36">
        <v>2.5</v>
      </c>
      <c r="W36">
        <v>1.7</v>
      </c>
      <c r="X36">
        <v>2.8</v>
      </c>
      <c r="Y36">
        <v>3.2</v>
      </c>
      <c r="Z36">
        <v>2.3</v>
      </c>
      <c r="AA36">
        <v>2.2</v>
      </c>
      <c r="AB36">
        <v>2</v>
      </c>
      <c r="AC36"/>
      <c r="AD36"/>
      <c r="AE36"/>
      <c r="AF36"/>
      <c r="AG36"/>
      <c r="AH36"/>
      <c r="AI36"/>
      <c r="AJ36"/>
      <c r="AK36"/>
      <c r="AL36"/>
      <c r="AM36"/>
      <c r="AN36"/>
      <c r="AO36"/>
      <c r="AP36"/>
      <c r="AQ36"/>
      <c r="AR36"/>
      <c r="AS36"/>
      <c r="AT36"/>
      <c r="AU36"/>
      <c r="AV36"/>
    </row>
    <row r="37" spans="1:48" s="1" customFormat="1" ht="12">
      <c r="A37" s="1" t="s">
        <v>193</v>
      </c>
      <c r="B37" s="98"/>
      <c r="C37" t="s">
        <v>473</v>
      </c>
      <c r="D37" t="s">
        <v>473</v>
      </c>
      <c r="E37" t="s">
        <v>473</v>
      </c>
      <c r="F37" t="s">
        <v>473</v>
      </c>
      <c r="G37" t="s">
        <v>473</v>
      </c>
      <c r="H37" t="s">
        <v>473</v>
      </c>
      <c r="I37" t="s">
        <v>473</v>
      </c>
      <c r="J37" t="s">
        <v>473</v>
      </c>
      <c r="K37" t="s">
        <v>473</v>
      </c>
      <c r="L37" t="s">
        <v>473</v>
      </c>
      <c r="M37" t="s">
        <v>473</v>
      </c>
      <c r="N37" t="s">
        <v>473</v>
      </c>
      <c r="O37" t="s">
        <v>473</v>
      </c>
      <c r="P37" t="s">
        <v>473</v>
      </c>
      <c r="Q37" t="s">
        <v>473</v>
      </c>
      <c r="R37">
        <v>0.1</v>
      </c>
      <c r="S37">
        <v>0.6</v>
      </c>
      <c r="T37">
        <v>1.2</v>
      </c>
      <c r="U37">
        <v>0.5</v>
      </c>
      <c r="V37">
        <v>0.4</v>
      </c>
      <c r="W37">
        <v>0.4</v>
      </c>
      <c r="X37">
        <v>0.6</v>
      </c>
      <c r="Y37">
        <v>0.7</v>
      </c>
      <c r="Z37">
        <v>0.9</v>
      </c>
      <c r="AA37">
        <v>0.8</v>
      </c>
      <c r="AB37">
        <v>0.7</v>
      </c>
      <c r="AC37"/>
      <c r="AD37"/>
      <c r="AE37"/>
      <c r="AF37"/>
      <c r="AG37"/>
      <c r="AH37"/>
      <c r="AI37"/>
      <c r="AJ37"/>
      <c r="AK37"/>
      <c r="AL37"/>
      <c r="AM37"/>
      <c r="AN37"/>
      <c r="AO37"/>
      <c r="AP37"/>
      <c r="AQ37"/>
      <c r="AR37"/>
      <c r="AS37"/>
      <c r="AT37"/>
      <c r="AU37"/>
      <c r="AV37"/>
    </row>
    <row r="38" spans="1:48" s="1" customFormat="1" ht="12">
      <c r="A38" s="1" t="s">
        <v>192</v>
      </c>
      <c r="B38" s="107" t="s">
        <v>61</v>
      </c>
      <c r="C38">
        <v>1.3</v>
      </c>
      <c r="D38">
        <v>1.2</v>
      </c>
      <c r="E38">
        <v>1.2</v>
      </c>
      <c r="F38">
        <v>1.3</v>
      </c>
      <c r="G38">
        <v>0.8</v>
      </c>
      <c r="H38">
        <v>1.1</v>
      </c>
      <c r="I38">
        <v>0.9</v>
      </c>
      <c r="J38">
        <v>0.9</v>
      </c>
      <c r="K38">
        <v>1.2</v>
      </c>
      <c r="L38">
        <v>1.5</v>
      </c>
      <c r="M38">
        <v>1.3</v>
      </c>
      <c r="N38">
        <v>1.2</v>
      </c>
      <c r="O38">
        <v>1.2</v>
      </c>
      <c r="P38">
        <v>1.4</v>
      </c>
      <c r="Q38">
        <v>1.3</v>
      </c>
      <c r="R38">
        <v>1.3</v>
      </c>
      <c r="S38">
        <v>1.2</v>
      </c>
      <c r="T38">
        <v>1.1</v>
      </c>
      <c r="U38">
        <v>1</v>
      </c>
      <c r="V38">
        <v>1.1</v>
      </c>
      <c r="W38">
        <v>1.1</v>
      </c>
      <c r="X38">
        <v>0.8</v>
      </c>
      <c r="Y38">
        <v>0.7</v>
      </c>
      <c r="Z38">
        <v>0.7</v>
      </c>
      <c r="AA38">
        <v>0.7</v>
      </c>
      <c r="AB38">
        <v>0.5</v>
      </c>
      <c r="AC38"/>
      <c r="AD38"/>
      <c r="AE38"/>
      <c r="AF38"/>
      <c r="AG38"/>
      <c r="AH38"/>
      <c r="AI38"/>
      <c r="AJ38"/>
      <c r="AK38"/>
      <c r="AL38"/>
      <c r="AM38"/>
      <c r="AN38"/>
      <c r="AO38"/>
      <c r="AP38"/>
      <c r="AQ38"/>
      <c r="AR38"/>
      <c r="AS38"/>
      <c r="AT38"/>
      <c r="AU38"/>
      <c r="AV38"/>
    </row>
    <row r="39" spans="1:48" s="1" customFormat="1" ht="12">
      <c r="A39" s="1" t="s">
        <v>214</v>
      </c>
      <c r="B39" s="98"/>
      <c r="C39">
        <v>1.5</v>
      </c>
      <c r="D39">
        <v>1.5</v>
      </c>
      <c r="E39">
        <v>1.3</v>
      </c>
      <c r="F39">
        <v>1.1</v>
      </c>
      <c r="G39">
        <v>1.4</v>
      </c>
      <c r="H39">
        <v>1.3</v>
      </c>
      <c r="I39">
        <v>1.4</v>
      </c>
      <c r="J39">
        <v>0.8</v>
      </c>
      <c r="K39">
        <v>0.9</v>
      </c>
      <c r="L39">
        <v>1</v>
      </c>
      <c r="M39">
        <v>0.8</v>
      </c>
      <c r="N39">
        <v>0.8</v>
      </c>
      <c r="O39">
        <v>0.7</v>
      </c>
      <c r="P39">
        <v>0.7</v>
      </c>
      <c r="Q39">
        <v>0.6</v>
      </c>
      <c r="R39">
        <v>0.5</v>
      </c>
      <c r="S39">
        <v>0.8</v>
      </c>
      <c r="T39">
        <v>1.4</v>
      </c>
      <c r="U39">
        <v>1</v>
      </c>
      <c r="V39">
        <v>0.9</v>
      </c>
      <c r="W39">
        <v>1</v>
      </c>
      <c r="X39">
        <v>1.2</v>
      </c>
      <c r="Y39" t="s">
        <v>473</v>
      </c>
      <c r="Z39" s="84">
        <v>0.8</v>
      </c>
      <c r="AA39" s="84">
        <v>1.3</v>
      </c>
      <c r="AB39" s="84">
        <v>1.4</v>
      </c>
      <c r="AC39"/>
      <c r="AD39"/>
      <c r="AE39"/>
      <c r="AF39"/>
      <c r="AG39"/>
      <c r="AH39"/>
      <c r="AI39"/>
      <c r="AJ39"/>
      <c r="AK39"/>
      <c r="AL39"/>
      <c r="AM39"/>
      <c r="AN39"/>
      <c r="AO39"/>
      <c r="AP39"/>
      <c r="AQ39"/>
      <c r="AR39"/>
      <c r="AS39"/>
      <c r="AT39"/>
      <c r="AU39"/>
      <c r="AV39"/>
    </row>
    <row r="40" spans="1:48" s="1" customFormat="1" ht="12">
      <c r="A40" s="1" t="s">
        <v>474</v>
      </c>
      <c r="B40" s="6" t="s">
        <v>286</v>
      </c>
      <c r="C40">
        <v>2.2</v>
      </c>
      <c r="D40">
        <v>2.1</v>
      </c>
      <c r="E40">
        <v>2</v>
      </c>
      <c r="F40" t="s">
        <v>473</v>
      </c>
      <c r="G40" t="s">
        <v>473</v>
      </c>
      <c r="H40" s="84">
        <v>1.6</v>
      </c>
      <c r="I40" s="84">
        <v>1.4</v>
      </c>
      <c r="J40" s="84">
        <v>1.5</v>
      </c>
      <c r="K40" s="84">
        <v>1.4</v>
      </c>
      <c r="L40" s="84">
        <v>1.5</v>
      </c>
      <c r="M40" s="84">
        <v>1.4</v>
      </c>
      <c r="N40" s="84">
        <v>1.5</v>
      </c>
      <c r="O40" s="84">
        <v>1.6</v>
      </c>
      <c r="P40" s="84">
        <v>1.5</v>
      </c>
      <c r="Q40" s="84">
        <v>1.5</v>
      </c>
      <c r="R40" s="84">
        <v>1.6</v>
      </c>
      <c r="S40" s="84">
        <v>1.6</v>
      </c>
      <c r="T40">
        <v>1.6</v>
      </c>
      <c r="U40">
        <v>1.6</v>
      </c>
      <c r="V40">
        <v>1.5</v>
      </c>
      <c r="W40">
        <v>1.6</v>
      </c>
      <c r="X40">
        <v>1.6</v>
      </c>
      <c r="Y40">
        <v>1.6</v>
      </c>
      <c r="Z40">
        <v>1.5</v>
      </c>
      <c r="AA40">
        <v>1.5</v>
      </c>
      <c r="AB40">
        <v>1.4</v>
      </c>
      <c r="AC40"/>
      <c r="AD40"/>
      <c r="AE40"/>
      <c r="AF40"/>
      <c r="AG40"/>
      <c r="AH40"/>
      <c r="AI40"/>
      <c r="AJ40"/>
      <c r="AK40"/>
      <c r="AL40"/>
      <c r="AM40"/>
      <c r="AN40"/>
      <c r="AO40"/>
      <c r="AP40"/>
      <c r="AQ40"/>
      <c r="AR40"/>
      <c r="AS40"/>
      <c r="AT40"/>
      <c r="AU40"/>
      <c r="AV40"/>
    </row>
    <row r="41" spans="1:48" s="1" customFormat="1" ht="12">
      <c r="A41" s="1" t="s">
        <v>475</v>
      </c>
      <c r="B41" s="6" t="s">
        <v>152</v>
      </c>
      <c r="C41">
        <v>4.5</v>
      </c>
      <c r="D41">
        <v>4</v>
      </c>
      <c r="E41">
        <v>3.8</v>
      </c>
      <c r="F41">
        <v>3.6</v>
      </c>
      <c r="G41">
        <v>2.7</v>
      </c>
      <c r="H41">
        <v>2.4</v>
      </c>
      <c r="I41">
        <v>2.2</v>
      </c>
      <c r="J41">
        <v>2.3</v>
      </c>
      <c r="K41">
        <v>2.6</v>
      </c>
      <c r="L41">
        <v>3</v>
      </c>
      <c r="M41">
        <v>1.9</v>
      </c>
      <c r="N41">
        <v>2.3</v>
      </c>
      <c r="O41">
        <v>2.9</v>
      </c>
      <c r="P41">
        <v>4</v>
      </c>
      <c r="Q41">
        <v>2.7</v>
      </c>
      <c r="R41">
        <v>4</v>
      </c>
      <c r="S41">
        <v>3.8</v>
      </c>
      <c r="T41">
        <v>3.1</v>
      </c>
      <c r="U41">
        <v>2.7</v>
      </c>
      <c r="V41" t="s">
        <v>473</v>
      </c>
      <c r="W41">
        <v>3.5</v>
      </c>
      <c r="X41">
        <v>4</v>
      </c>
      <c r="Y41" t="s">
        <v>473</v>
      </c>
      <c r="Z41" t="s">
        <v>473</v>
      </c>
      <c r="AA41" t="s">
        <v>473</v>
      </c>
      <c r="AB41">
        <v>4</v>
      </c>
      <c r="AC41"/>
      <c r="AD41"/>
      <c r="AE41"/>
      <c r="AF41"/>
      <c r="AG41"/>
      <c r="AH41"/>
      <c r="AI41"/>
      <c r="AJ41"/>
      <c r="AK41"/>
      <c r="AL41"/>
      <c r="AM41"/>
      <c r="AN41"/>
      <c r="AO41"/>
      <c r="AP41"/>
      <c r="AQ41"/>
      <c r="AR41"/>
      <c r="AS41"/>
      <c r="AT41"/>
      <c r="AU41"/>
      <c r="AV41"/>
    </row>
    <row r="42" spans="1:48" s="1" customFormat="1" ht="12">
      <c r="A42" s="1" t="s">
        <v>386</v>
      </c>
      <c r="B42" s="107">
        <v>18</v>
      </c>
      <c r="C42">
        <v>0.2</v>
      </c>
      <c r="D42">
        <v>0.3</v>
      </c>
      <c r="E42">
        <v>0.3</v>
      </c>
      <c r="F42">
        <v>0.4</v>
      </c>
      <c r="G42">
        <v>0.4</v>
      </c>
      <c r="H42">
        <v>0.3</v>
      </c>
      <c r="I42">
        <v>0.3</v>
      </c>
      <c r="J42">
        <v>0.3</v>
      </c>
      <c r="K42">
        <v>0.3</v>
      </c>
      <c r="L42">
        <v>0.2</v>
      </c>
      <c r="M42">
        <v>0.2</v>
      </c>
      <c r="N42">
        <v>0.2</v>
      </c>
      <c r="O42">
        <v>0.2</v>
      </c>
      <c r="P42">
        <v>0.2</v>
      </c>
      <c r="Q42">
        <v>0.2</v>
      </c>
      <c r="R42">
        <v>0.2</v>
      </c>
      <c r="S42">
        <v>0.2</v>
      </c>
      <c r="T42">
        <v>0.2</v>
      </c>
      <c r="U42">
        <v>0.2</v>
      </c>
      <c r="V42">
        <v>0.1</v>
      </c>
      <c r="W42">
        <v>0.2</v>
      </c>
      <c r="X42">
        <v>0.2</v>
      </c>
      <c r="Y42">
        <v>0.2</v>
      </c>
      <c r="Z42">
        <v>0.2</v>
      </c>
      <c r="AA42">
        <v>0.1</v>
      </c>
      <c r="AB42">
        <v>0.2</v>
      </c>
      <c r="AC42"/>
      <c r="AD42"/>
      <c r="AE42"/>
      <c r="AF42"/>
      <c r="AG42"/>
      <c r="AH42"/>
      <c r="AI42"/>
      <c r="AJ42"/>
      <c r="AK42"/>
      <c r="AL42"/>
      <c r="AM42"/>
      <c r="AN42"/>
      <c r="AO42"/>
      <c r="AP42"/>
      <c r="AQ42"/>
      <c r="AR42"/>
      <c r="AS42"/>
      <c r="AT42"/>
      <c r="AU42"/>
      <c r="AV42"/>
    </row>
    <row r="43" spans="1:48" s="1" customFormat="1" ht="12">
      <c r="A43" s="1" t="s">
        <v>478</v>
      </c>
      <c r="B43" s="107" t="s">
        <v>62</v>
      </c>
      <c r="C43" s="84">
        <v>5.3</v>
      </c>
      <c r="D43" s="84">
        <v>5.9</v>
      </c>
      <c r="E43" s="84">
        <v>5.9</v>
      </c>
      <c r="F43" s="84">
        <v>2.6</v>
      </c>
      <c r="G43" s="84">
        <v>3</v>
      </c>
      <c r="H43" s="84">
        <v>2.9</v>
      </c>
      <c r="I43" s="84">
        <v>3.3</v>
      </c>
      <c r="J43" s="84">
        <v>1.5</v>
      </c>
      <c r="K43" s="84">
        <v>1.1</v>
      </c>
      <c r="L43" s="84">
        <v>1.1</v>
      </c>
      <c r="M43" s="84">
        <v>1.1</v>
      </c>
      <c r="N43">
        <v>1.2</v>
      </c>
      <c r="O43">
        <v>1.3</v>
      </c>
      <c r="P43">
        <v>1.2</v>
      </c>
      <c r="Q43">
        <v>1.3</v>
      </c>
      <c r="R43">
        <v>1.3</v>
      </c>
      <c r="S43">
        <v>1.4</v>
      </c>
      <c r="T43">
        <v>0.9</v>
      </c>
      <c r="U43">
        <v>0.8</v>
      </c>
      <c r="V43">
        <v>0.9</v>
      </c>
      <c r="W43">
        <v>0.8</v>
      </c>
      <c r="X43">
        <v>0.9</v>
      </c>
      <c r="Y43">
        <v>0.9</v>
      </c>
      <c r="Z43" t="s">
        <v>473</v>
      </c>
      <c r="AA43" t="s">
        <v>473</v>
      </c>
      <c r="AB43" t="s">
        <v>473</v>
      </c>
      <c r="AC43"/>
      <c r="AD43"/>
      <c r="AE43"/>
      <c r="AF43"/>
      <c r="AG43"/>
      <c r="AH43"/>
      <c r="AI43"/>
      <c r="AJ43"/>
      <c r="AK43"/>
      <c r="AL43"/>
      <c r="AM43"/>
      <c r="AN43"/>
      <c r="AO43"/>
      <c r="AP43"/>
      <c r="AQ43"/>
      <c r="AR43"/>
      <c r="AS43"/>
      <c r="AT43"/>
      <c r="AU43"/>
      <c r="AV43"/>
    </row>
    <row r="44" spans="1:48" s="1" customFormat="1" ht="12">
      <c r="A44" s="1" t="s">
        <v>231</v>
      </c>
      <c r="B44" s="107">
        <v>20</v>
      </c>
      <c r="C44" t="s">
        <v>473</v>
      </c>
      <c r="D44" t="s">
        <v>473</v>
      </c>
      <c r="E44">
        <v>8.1</v>
      </c>
      <c r="F44">
        <v>5.6</v>
      </c>
      <c r="G44">
        <v>4.3</v>
      </c>
      <c r="H44">
        <v>2.5</v>
      </c>
      <c r="I44">
        <v>1.8</v>
      </c>
      <c r="J44">
        <v>1.9</v>
      </c>
      <c r="K44">
        <v>1.9</v>
      </c>
      <c r="L44">
        <v>2.3</v>
      </c>
      <c r="M44">
        <v>2.3</v>
      </c>
      <c r="N44">
        <v>3.1</v>
      </c>
      <c r="O44">
        <v>2.7</v>
      </c>
      <c r="P44">
        <v>3</v>
      </c>
      <c r="Q44">
        <v>2.6</v>
      </c>
      <c r="R44">
        <v>2.6</v>
      </c>
      <c r="S44">
        <v>2.5</v>
      </c>
      <c r="T44">
        <v>2.6</v>
      </c>
      <c r="U44">
        <v>2.5</v>
      </c>
      <c r="V44">
        <v>2.6</v>
      </c>
      <c r="W44">
        <v>3</v>
      </c>
      <c r="X44">
        <v>3.4</v>
      </c>
      <c r="Y44">
        <v>3.6</v>
      </c>
      <c r="Z44">
        <v>3.5</v>
      </c>
      <c r="AA44">
        <v>3.2</v>
      </c>
      <c r="AB44">
        <v>3.3</v>
      </c>
      <c r="AC44"/>
      <c r="AD44"/>
      <c r="AE44"/>
      <c r="AF44"/>
      <c r="AG44"/>
      <c r="AH44"/>
      <c r="AI44"/>
      <c r="AJ44"/>
      <c r="AK44"/>
      <c r="AL44"/>
      <c r="AM44"/>
      <c r="AN44"/>
      <c r="AO44"/>
      <c r="AP44"/>
      <c r="AQ44"/>
      <c r="AR44"/>
      <c r="AS44"/>
      <c r="AT44"/>
      <c r="AU44"/>
      <c r="AV44"/>
    </row>
    <row r="45" spans="1:48" s="1" customFormat="1" ht="12">
      <c r="A45" s="1" t="s">
        <v>232</v>
      </c>
      <c r="B45" s="98"/>
      <c r="C45" t="s">
        <v>473</v>
      </c>
      <c r="D45" t="s">
        <v>473</v>
      </c>
      <c r="E45" t="s">
        <v>473</v>
      </c>
      <c r="F45" t="s">
        <v>473</v>
      </c>
      <c r="G45" t="s">
        <v>473</v>
      </c>
      <c r="H45" t="s">
        <v>473</v>
      </c>
      <c r="I45">
        <v>1.2</v>
      </c>
      <c r="J45">
        <v>1</v>
      </c>
      <c r="K45">
        <v>0.9</v>
      </c>
      <c r="L45">
        <v>0.9</v>
      </c>
      <c r="M45">
        <v>1.1</v>
      </c>
      <c r="N45">
        <v>1.2</v>
      </c>
      <c r="O45">
        <v>1.2</v>
      </c>
      <c r="P45">
        <v>1.3</v>
      </c>
      <c r="Q45">
        <v>1</v>
      </c>
      <c r="R45">
        <v>0.9</v>
      </c>
      <c r="S45">
        <v>1.1</v>
      </c>
      <c r="T45">
        <v>1</v>
      </c>
      <c r="U45" t="s">
        <v>473</v>
      </c>
      <c r="V45" t="s">
        <v>473</v>
      </c>
      <c r="W45">
        <v>1</v>
      </c>
      <c r="X45" t="s">
        <v>473</v>
      </c>
      <c r="Y45">
        <v>0.8</v>
      </c>
      <c r="Z45" t="s">
        <v>473</v>
      </c>
      <c r="AA45">
        <v>1</v>
      </c>
      <c r="AB45" t="s">
        <v>473</v>
      </c>
      <c r="AC45"/>
      <c r="AD45"/>
      <c r="AE45"/>
      <c r="AF45"/>
      <c r="AG45"/>
      <c r="AH45"/>
      <c r="AI45"/>
      <c r="AJ45"/>
      <c r="AK45"/>
      <c r="AL45"/>
      <c r="AM45"/>
      <c r="AN45"/>
      <c r="AO45"/>
      <c r="AP45"/>
      <c r="AQ45"/>
      <c r="AR45"/>
      <c r="AS45"/>
      <c r="AT45"/>
      <c r="AU45"/>
      <c r="AV45"/>
    </row>
    <row r="46" spans="1:48" s="1" customFormat="1" ht="12">
      <c r="A46" s="1" t="s">
        <v>316</v>
      </c>
      <c r="B46" s="107">
        <v>21</v>
      </c>
      <c r="C46">
        <v>0.8</v>
      </c>
      <c r="D46">
        <v>0.6</v>
      </c>
      <c r="E46">
        <v>0.9</v>
      </c>
      <c r="F46">
        <v>0.7</v>
      </c>
      <c r="G46">
        <v>0.5</v>
      </c>
      <c r="H46">
        <v>0.9</v>
      </c>
      <c r="I46">
        <v>0.8</v>
      </c>
      <c r="J46">
        <v>0.7</v>
      </c>
      <c r="K46">
        <v>0.5</v>
      </c>
      <c r="L46">
        <v>0.6</v>
      </c>
      <c r="M46">
        <v>0.9</v>
      </c>
      <c r="N46">
        <v>1.4</v>
      </c>
      <c r="O46">
        <v>0.8</v>
      </c>
      <c r="P46">
        <v>1.3</v>
      </c>
      <c r="Q46">
        <v>1.5</v>
      </c>
      <c r="R46">
        <v>0.9</v>
      </c>
      <c r="S46">
        <v>0.7</v>
      </c>
      <c r="T46">
        <v>0.6</v>
      </c>
      <c r="U46">
        <v>0.5</v>
      </c>
      <c r="V46">
        <v>0.6</v>
      </c>
      <c r="W46">
        <v>0.8</v>
      </c>
      <c r="X46">
        <v>0.9</v>
      </c>
      <c r="Y46">
        <v>1</v>
      </c>
      <c r="Z46">
        <v>1.1</v>
      </c>
      <c r="AA46">
        <v>1</v>
      </c>
      <c r="AB46">
        <v>1</v>
      </c>
      <c r="AC46"/>
      <c r="AD46"/>
      <c r="AE46"/>
      <c r="AF46"/>
      <c r="AG46"/>
      <c r="AH46"/>
      <c r="AI46"/>
      <c r="AJ46"/>
      <c r="AK46"/>
      <c r="AL46"/>
      <c r="AM46"/>
      <c r="AN46"/>
      <c r="AO46"/>
      <c r="AP46"/>
      <c r="AQ46"/>
      <c r="AR46"/>
      <c r="AS46"/>
      <c r="AT46"/>
      <c r="AU46"/>
      <c r="AV46"/>
    </row>
    <row r="47" spans="1:48" s="1" customFormat="1" ht="12">
      <c r="A47" s="1" t="s">
        <v>246</v>
      </c>
      <c r="B47" s="107">
        <v>22</v>
      </c>
      <c r="C47">
        <v>1.6</v>
      </c>
      <c r="D47">
        <v>1.8</v>
      </c>
      <c r="E47">
        <v>3.7</v>
      </c>
      <c r="F47">
        <v>5.5</v>
      </c>
      <c r="G47">
        <v>4.3</v>
      </c>
      <c r="H47">
        <v>4.5</v>
      </c>
      <c r="I47">
        <v>3.4</v>
      </c>
      <c r="J47">
        <v>4.4</v>
      </c>
      <c r="K47">
        <v>5.3</v>
      </c>
      <c r="L47">
        <v>4.2</v>
      </c>
      <c r="M47">
        <v>4.4</v>
      </c>
      <c r="N47">
        <v>4.4</v>
      </c>
      <c r="O47">
        <v>3.5</v>
      </c>
      <c r="P47">
        <v>3.4</v>
      </c>
      <c r="Q47">
        <v>3</v>
      </c>
      <c r="R47">
        <v>2.4</v>
      </c>
      <c r="S47">
        <v>2</v>
      </c>
      <c r="T47">
        <v>1.7</v>
      </c>
      <c r="U47">
        <v>1.8</v>
      </c>
      <c r="V47">
        <v>1.5</v>
      </c>
      <c r="W47">
        <v>1.4</v>
      </c>
      <c r="X47">
        <v>1.4</v>
      </c>
      <c r="Y47">
        <v>1.3</v>
      </c>
      <c r="Z47">
        <v>1.2</v>
      </c>
      <c r="AA47">
        <v>1.1</v>
      </c>
      <c r="AB47">
        <v>1.1</v>
      </c>
      <c r="AC47"/>
      <c r="AD47"/>
      <c r="AE47"/>
      <c r="AF47"/>
      <c r="AG47"/>
      <c r="AH47"/>
      <c r="AI47"/>
      <c r="AJ47"/>
      <c r="AK47"/>
      <c r="AL47"/>
      <c r="AM47"/>
      <c r="AN47"/>
      <c r="AO47"/>
      <c r="AP47"/>
      <c r="AQ47"/>
      <c r="AR47"/>
      <c r="AS47"/>
      <c r="AT47"/>
      <c r="AU47"/>
      <c r="AV47"/>
    </row>
    <row r="48" spans="1:48" s="1" customFormat="1" ht="12">
      <c r="A48" s="1" t="s">
        <v>247</v>
      </c>
      <c r="B48" s="107" t="s">
        <v>39</v>
      </c>
      <c r="C48">
        <v>2</v>
      </c>
      <c r="D48">
        <v>1.9</v>
      </c>
      <c r="E48">
        <v>2</v>
      </c>
      <c r="F48">
        <v>1.9</v>
      </c>
      <c r="G48">
        <v>1.8</v>
      </c>
      <c r="H48">
        <v>2.1</v>
      </c>
      <c r="I48">
        <v>1.7</v>
      </c>
      <c r="J48">
        <v>1.7</v>
      </c>
      <c r="K48">
        <v>1.6</v>
      </c>
      <c r="L48">
        <v>1.5</v>
      </c>
      <c r="M48">
        <v>1.5</v>
      </c>
      <c r="N48">
        <v>1.5</v>
      </c>
      <c r="O48">
        <v>1.3</v>
      </c>
      <c r="P48">
        <v>1.4</v>
      </c>
      <c r="Q48">
        <v>1.4</v>
      </c>
      <c r="R48">
        <v>1.4</v>
      </c>
      <c r="S48">
        <v>1.3</v>
      </c>
      <c r="T48">
        <v>1.4</v>
      </c>
      <c r="U48">
        <v>1.6</v>
      </c>
      <c r="V48">
        <v>1.7</v>
      </c>
      <c r="W48">
        <v>1.6</v>
      </c>
      <c r="X48">
        <v>1.6</v>
      </c>
      <c r="Y48">
        <v>1.6</v>
      </c>
      <c r="Z48" t="s">
        <v>473</v>
      </c>
      <c r="AA48" t="s">
        <v>473</v>
      </c>
      <c r="AB48">
        <v>1.5</v>
      </c>
      <c r="AC48"/>
      <c r="AD48"/>
      <c r="AE48"/>
      <c r="AF48"/>
      <c r="AG48"/>
      <c r="AH48"/>
      <c r="AI48"/>
      <c r="AJ48"/>
      <c r="AK48"/>
      <c r="AL48"/>
      <c r="AM48"/>
      <c r="AN48"/>
      <c r="AO48"/>
      <c r="AP48"/>
      <c r="AQ48"/>
      <c r="AR48"/>
      <c r="AS48"/>
      <c r="AT48"/>
      <c r="AU48"/>
      <c r="AV48"/>
    </row>
    <row r="49" spans="1:48" s="1" customFormat="1" ht="12">
      <c r="A49" s="1" t="s">
        <v>260</v>
      </c>
      <c r="B49" s="98"/>
      <c r="C49">
        <v>4.3</v>
      </c>
      <c r="D49">
        <v>4.3</v>
      </c>
      <c r="E49">
        <v>4</v>
      </c>
      <c r="F49">
        <v>4.4</v>
      </c>
      <c r="G49">
        <v>4.7</v>
      </c>
      <c r="H49">
        <v>2.8</v>
      </c>
      <c r="I49">
        <v>2.4</v>
      </c>
      <c r="J49">
        <v>2.3</v>
      </c>
      <c r="K49">
        <v>2.1</v>
      </c>
      <c r="L49">
        <v>2</v>
      </c>
      <c r="M49">
        <v>1.7</v>
      </c>
      <c r="N49">
        <v>1.8</v>
      </c>
      <c r="O49">
        <v>1.7</v>
      </c>
      <c r="P49">
        <v>1.8</v>
      </c>
      <c r="Q49">
        <v>1.7</v>
      </c>
      <c r="R49">
        <v>1.7</v>
      </c>
      <c r="S49">
        <v>1.9</v>
      </c>
      <c r="T49">
        <v>1.6</v>
      </c>
      <c r="U49">
        <v>1.4</v>
      </c>
      <c r="V49">
        <v>1.5</v>
      </c>
      <c r="W49">
        <v>1.2</v>
      </c>
      <c r="X49">
        <v>1</v>
      </c>
      <c r="Y49">
        <v>0.7</v>
      </c>
      <c r="Z49">
        <v>0.8</v>
      </c>
      <c r="AA49">
        <v>0.9</v>
      </c>
      <c r="AB49">
        <v>1</v>
      </c>
      <c r="AC49"/>
      <c r="AD49"/>
      <c r="AE49"/>
      <c r="AF49"/>
      <c r="AG49"/>
      <c r="AH49"/>
      <c r="AI49"/>
      <c r="AJ49"/>
      <c r="AK49"/>
      <c r="AL49"/>
      <c r="AM49"/>
      <c r="AN49"/>
      <c r="AO49"/>
      <c r="AP49"/>
      <c r="AQ49"/>
      <c r="AR49"/>
      <c r="AS49"/>
      <c r="AT49"/>
      <c r="AU49"/>
      <c r="AV49"/>
    </row>
    <row r="50" spans="1:48" s="1" customFormat="1" ht="12">
      <c r="A50" s="1" t="s">
        <v>261</v>
      </c>
      <c r="B50" s="107">
        <v>24</v>
      </c>
      <c r="C50">
        <v>0.7</v>
      </c>
      <c r="D50">
        <v>1</v>
      </c>
      <c r="E50">
        <v>1.4</v>
      </c>
      <c r="F50">
        <v>2.1</v>
      </c>
      <c r="G50">
        <v>3</v>
      </c>
      <c r="H50">
        <v>3</v>
      </c>
      <c r="I50">
        <v>2.9</v>
      </c>
      <c r="J50">
        <v>2.9</v>
      </c>
      <c r="K50">
        <v>2</v>
      </c>
      <c r="L50" s="87">
        <v>1.1</v>
      </c>
      <c r="M50" t="s">
        <v>473</v>
      </c>
      <c r="N50" t="s">
        <v>473</v>
      </c>
      <c r="O50">
        <v>3.7</v>
      </c>
      <c r="P50">
        <v>2.8</v>
      </c>
      <c r="Q50">
        <v>2.2</v>
      </c>
      <c r="R50">
        <v>2.1</v>
      </c>
      <c r="S50">
        <v>1.6</v>
      </c>
      <c r="T50">
        <v>1.4</v>
      </c>
      <c r="U50" s="84">
        <v>1.5</v>
      </c>
      <c r="V50" s="84">
        <v>1.4</v>
      </c>
      <c r="W50" s="84">
        <v>1</v>
      </c>
      <c r="X50" s="84">
        <v>1.1</v>
      </c>
      <c r="Y50" s="84">
        <v>1</v>
      </c>
      <c r="Z50" s="84">
        <v>0.8</v>
      </c>
      <c r="AA50" s="84">
        <v>0.6</v>
      </c>
      <c r="AB50">
        <v>0.6</v>
      </c>
      <c r="AC50"/>
      <c r="AD50"/>
      <c r="AE50"/>
      <c r="AF50"/>
      <c r="AG50"/>
      <c r="AH50"/>
      <c r="AI50"/>
      <c r="AJ50"/>
      <c r="AK50"/>
      <c r="AL50"/>
      <c r="AM50"/>
      <c r="AN50"/>
      <c r="AO50"/>
      <c r="AP50"/>
      <c r="AQ50"/>
      <c r="AR50"/>
      <c r="AS50"/>
      <c r="AT50"/>
      <c r="AU50"/>
      <c r="AV50"/>
    </row>
    <row r="51" spans="1:48" s="1" customFormat="1" ht="12">
      <c r="A51" s="1" t="s">
        <v>396</v>
      </c>
      <c r="B51" s="98"/>
      <c r="C51" t="s">
        <v>473</v>
      </c>
      <c r="D51" t="s">
        <v>473</v>
      </c>
      <c r="E51" t="s">
        <v>473</v>
      </c>
      <c r="F51" t="s">
        <v>473</v>
      </c>
      <c r="G51" t="s">
        <v>473</v>
      </c>
      <c r="H51" t="s">
        <v>473</v>
      </c>
      <c r="I51" t="s">
        <v>473</v>
      </c>
      <c r="J51" s="84" t="s">
        <v>473</v>
      </c>
      <c r="K51" t="s">
        <v>473</v>
      </c>
      <c r="L51" t="s">
        <v>473</v>
      </c>
      <c r="M51" t="s">
        <v>473</v>
      </c>
      <c r="N51" t="s">
        <v>473</v>
      </c>
      <c r="O51" t="s">
        <v>473</v>
      </c>
      <c r="P51" t="s">
        <v>473</v>
      </c>
      <c r="Q51" t="s">
        <v>473</v>
      </c>
      <c r="R51" t="s">
        <v>473</v>
      </c>
      <c r="S51" t="s">
        <v>473</v>
      </c>
      <c r="T51" t="s">
        <v>473</v>
      </c>
      <c r="U51" t="s">
        <v>473</v>
      </c>
      <c r="V51" t="s">
        <v>473</v>
      </c>
      <c r="W51" t="s">
        <v>473</v>
      </c>
      <c r="X51" t="s">
        <v>473</v>
      </c>
      <c r="Y51" t="s">
        <v>473</v>
      </c>
      <c r="Z51" t="s">
        <v>473</v>
      </c>
      <c r="AA51" t="s">
        <v>473</v>
      </c>
      <c r="AB51" t="s">
        <v>473</v>
      </c>
      <c r="AC51"/>
      <c r="AD51"/>
      <c r="AE51"/>
      <c r="AF51"/>
      <c r="AG51"/>
      <c r="AH51"/>
      <c r="AI51"/>
      <c r="AJ51"/>
      <c r="AK51"/>
      <c r="AL51"/>
      <c r="AM51"/>
      <c r="AN51"/>
      <c r="AO51"/>
      <c r="AP51"/>
      <c r="AQ51"/>
      <c r="AR51"/>
      <c r="AS51"/>
      <c r="AT51"/>
      <c r="AU51"/>
      <c r="AV51"/>
    </row>
    <row r="52" spans="1:48" s="1" customFormat="1" ht="12">
      <c r="A52" s="1" t="s">
        <v>397</v>
      </c>
      <c r="B52" s="98"/>
      <c r="C52" s="84">
        <v>4.6</v>
      </c>
      <c r="D52" s="84">
        <v>4.4</v>
      </c>
      <c r="E52">
        <v>3.9</v>
      </c>
      <c r="F52">
        <v>3.2</v>
      </c>
      <c r="G52">
        <v>2.8</v>
      </c>
      <c r="H52">
        <v>2.5</v>
      </c>
      <c r="I52">
        <v>2.6</v>
      </c>
      <c r="J52">
        <v>2.2</v>
      </c>
      <c r="K52">
        <v>1.8</v>
      </c>
      <c r="L52">
        <v>1.6</v>
      </c>
      <c r="M52">
        <v>1.4</v>
      </c>
      <c r="N52">
        <v>1.3</v>
      </c>
      <c r="O52">
        <v>1.4</v>
      </c>
      <c r="P52">
        <v>1.5</v>
      </c>
      <c r="Q52">
        <v>1.6</v>
      </c>
      <c r="R52">
        <v>1.5</v>
      </c>
      <c r="S52">
        <v>1.4</v>
      </c>
      <c r="T52">
        <v>1.4</v>
      </c>
      <c r="U52">
        <v>1.3</v>
      </c>
      <c r="V52">
        <v>1.2</v>
      </c>
      <c r="W52">
        <v>1.2</v>
      </c>
      <c r="X52">
        <v>1.3</v>
      </c>
      <c r="Y52">
        <v>1.2</v>
      </c>
      <c r="Z52">
        <v>1.1</v>
      </c>
      <c r="AA52">
        <v>1.2</v>
      </c>
      <c r="AB52">
        <v>1.2</v>
      </c>
      <c r="AC52"/>
      <c r="AD52"/>
      <c r="AE52"/>
      <c r="AF52"/>
      <c r="AG52"/>
      <c r="AH52"/>
      <c r="AI52"/>
      <c r="AJ52"/>
      <c r="AK52"/>
      <c r="AL52"/>
      <c r="AM52"/>
      <c r="AN52"/>
      <c r="AO52"/>
      <c r="AP52"/>
      <c r="AQ52"/>
      <c r="AR52"/>
      <c r="AS52"/>
      <c r="AT52"/>
      <c r="AU52"/>
      <c r="AV52"/>
    </row>
    <row r="53" spans="1:48" s="1" customFormat="1" ht="12">
      <c r="A53" s="1" t="s">
        <v>77</v>
      </c>
      <c r="B53" s="107">
        <v>25</v>
      </c>
      <c r="C53" t="s">
        <v>404</v>
      </c>
      <c r="D53" t="s">
        <v>404</v>
      </c>
      <c r="E53" t="s">
        <v>404</v>
      </c>
      <c r="F53" t="s">
        <v>404</v>
      </c>
      <c r="G53" t="s">
        <v>404</v>
      </c>
      <c r="H53" t="s">
        <v>404</v>
      </c>
      <c r="I53" t="s">
        <v>404</v>
      </c>
      <c r="J53" t="s">
        <v>404</v>
      </c>
      <c r="K53" t="s">
        <v>404</v>
      </c>
      <c r="L53" t="s">
        <v>404</v>
      </c>
      <c r="M53" t="s">
        <v>404</v>
      </c>
      <c r="N53" t="s">
        <v>404</v>
      </c>
      <c r="O53" t="s">
        <v>404</v>
      </c>
      <c r="P53" t="s">
        <v>404</v>
      </c>
      <c r="Q53" t="s">
        <v>404</v>
      </c>
      <c r="R53" t="s">
        <v>404</v>
      </c>
      <c r="S53" t="s">
        <v>404</v>
      </c>
      <c r="T53" t="s">
        <v>404</v>
      </c>
      <c r="U53" t="s">
        <v>473</v>
      </c>
      <c r="V53" t="s">
        <v>473</v>
      </c>
      <c r="W53" t="s">
        <v>473</v>
      </c>
      <c r="X53" t="s">
        <v>473</v>
      </c>
      <c r="Y53">
        <v>4.3</v>
      </c>
      <c r="Z53">
        <v>5.8</v>
      </c>
      <c r="AA53">
        <v>9.4</v>
      </c>
      <c r="AB53" t="s">
        <v>473</v>
      </c>
      <c r="AC53"/>
      <c r="AD53"/>
      <c r="AE53"/>
      <c r="AF53"/>
      <c r="AG53"/>
      <c r="AH53"/>
      <c r="AI53"/>
      <c r="AJ53"/>
      <c r="AK53"/>
      <c r="AL53"/>
      <c r="AM53"/>
      <c r="AN53"/>
      <c r="AO53"/>
      <c r="AP53"/>
      <c r="AQ53"/>
      <c r="AR53"/>
      <c r="AS53"/>
      <c r="AT53"/>
      <c r="AU53"/>
      <c r="AV53"/>
    </row>
    <row r="54" spans="1:48" s="1" customFormat="1" ht="12">
      <c r="A54" s="1" t="s">
        <v>399</v>
      </c>
      <c r="B54" s="107" t="s">
        <v>63</v>
      </c>
      <c r="C54">
        <v>3.6</v>
      </c>
      <c r="D54" t="s">
        <v>473</v>
      </c>
      <c r="E54" s="84">
        <v>3.5</v>
      </c>
      <c r="F54" s="84">
        <v>3.6</v>
      </c>
      <c r="G54" s="84">
        <v>3.2</v>
      </c>
      <c r="H54" s="84">
        <v>3.6</v>
      </c>
      <c r="I54">
        <v>2.8</v>
      </c>
      <c r="J54" s="84">
        <v>2.3</v>
      </c>
      <c r="K54">
        <v>1.3</v>
      </c>
      <c r="L54">
        <v>1</v>
      </c>
      <c r="M54">
        <v>2.4</v>
      </c>
      <c r="N54">
        <v>4</v>
      </c>
      <c r="O54">
        <v>4.5</v>
      </c>
      <c r="P54">
        <v>2.5</v>
      </c>
      <c r="Q54">
        <v>2.7</v>
      </c>
      <c r="R54">
        <v>1.9</v>
      </c>
      <c r="S54">
        <v>4.7</v>
      </c>
      <c r="T54">
        <v>3.3</v>
      </c>
      <c r="U54">
        <v>3.4</v>
      </c>
      <c r="V54" t="s">
        <v>473</v>
      </c>
      <c r="W54" t="s">
        <v>473</v>
      </c>
      <c r="X54" t="s">
        <v>473</v>
      </c>
      <c r="Y54" t="s">
        <v>473</v>
      </c>
      <c r="Z54" t="s">
        <v>473</v>
      </c>
      <c r="AA54" t="s">
        <v>473</v>
      </c>
      <c r="AB54" t="s">
        <v>473</v>
      </c>
      <c r="AC54"/>
      <c r="AD54"/>
      <c r="AE54"/>
      <c r="AF54"/>
      <c r="AG54"/>
      <c r="AH54"/>
      <c r="AI54"/>
      <c r="AJ54"/>
      <c r="AK54"/>
      <c r="AL54"/>
      <c r="AM54"/>
      <c r="AN54"/>
      <c r="AO54"/>
      <c r="AP54"/>
      <c r="AQ54"/>
      <c r="AR54"/>
      <c r="AS54"/>
      <c r="AT54"/>
      <c r="AU54"/>
      <c r="AV54"/>
    </row>
    <row r="55" spans="1:48" s="1" customFormat="1" ht="12">
      <c r="A55" s="1" t="s">
        <v>419</v>
      </c>
      <c r="B55" s="107" t="s">
        <v>40</v>
      </c>
      <c r="C55" s="84">
        <v>1.1</v>
      </c>
      <c r="D55" s="84">
        <v>1</v>
      </c>
      <c r="E55" s="84">
        <v>1.2</v>
      </c>
      <c r="F55" s="84">
        <v>1.2</v>
      </c>
      <c r="G55" s="84">
        <v>1.4</v>
      </c>
      <c r="H55" s="84">
        <v>1.6</v>
      </c>
      <c r="I55" s="84">
        <v>1.6</v>
      </c>
      <c r="J55" s="84">
        <v>1.6</v>
      </c>
      <c r="K55">
        <v>1.5</v>
      </c>
      <c r="L55">
        <v>1.4</v>
      </c>
      <c r="M55">
        <v>1.5</v>
      </c>
      <c r="N55">
        <v>1.5</v>
      </c>
      <c r="O55">
        <v>1.5</v>
      </c>
      <c r="P55">
        <v>1.4</v>
      </c>
      <c r="Q55">
        <v>1.4</v>
      </c>
      <c r="R55">
        <v>1.6</v>
      </c>
      <c r="S55">
        <v>1.7</v>
      </c>
      <c r="T55">
        <v>2</v>
      </c>
      <c r="U55">
        <v>1.9</v>
      </c>
      <c r="V55">
        <v>1.8</v>
      </c>
      <c r="W55" s="84">
        <v>2.1</v>
      </c>
      <c r="X55" s="84">
        <v>3</v>
      </c>
      <c r="Y55" s="84">
        <v>3</v>
      </c>
      <c r="Z55" s="84">
        <v>2.8</v>
      </c>
      <c r="AA55" s="84">
        <v>2.8</v>
      </c>
      <c r="AB55" s="84">
        <v>2.9</v>
      </c>
      <c r="AC55"/>
      <c r="AD55"/>
      <c r="AE55"/>
      <c r="AF55"/>
      <c r="AG55"/>
      <c r="AH55"/>
      <c r="AI55"/>
      <c r="AJ55"/>
      <c r="AK55"/>
      <c r="AL55"/>
      <c r="AM55"/>
      <c r="AN55"/>
      <c r="AO55"/>
      <c r="AP55"/>
      <c r="AQ55"/>
      <c r="AR55"/>
      <c r="AS55"/>
      <c r="AT55"/>
      <c r="AU55"/>
      <c r="AV55"/>
    </row>
    <row r="56" spans="1:48" s="1" customFormat="1" ht="12">
      <c r="A56" s="1" t="s">
        <v>308</v>
      </c>
      <c r="B56" s="98"/>
      <c r="C56">
        <v>1.4</v>
      </c>
      <c r="D56">
        <v>2.4</v>
      </c>
      <c r="E56">
        <v>2</v>
      </c>
      <c r="F56">
        <v>2.2</v>
      </c>
      <c r="G56">
        <v>2.1</v>
      </c>
      <c r="H56">
        <v>1.4</v>
      </c>
      <c r="I56">
        <v>1.3</v>
      </c>
      <c r="J56">
        <v>1.6</v>
      </c>
      <c r="K56">
        <v>1.6</v>
      </c>
      <c r="L56">
        <v>1.5</v>
      </c>
      <c r="M56">
        <v>1.6</v>
      </c>
      <c r="N56">
        <v>1.5</v>
      </c>
      <c r="O56">
        <v>1.5</v>
      </c>
      <c r="P56">
        <v>1.5</v>
      </c>
      <c r="Q56">
        <v>1.3</v>
      </c>
      <c r="R56">
        <v>1.1</v>
      </c>
      <c r="S56">
        <v>1</v>
      </c>
      <c r="T56">
        <v>1</v>
      </c>
      <c r="U56">
        <v>1</v>
      </c>
      <c r="V56">
        <v>1</v>
      </c>
      <c r="W56">
        <v>0.9</v>
      </c>
      <c r="X56">
        <v>1</v>
      </c>
      <c r="Y56">
        <v>1.2</v>
      </c>
      <c r="Z56">
        <v>1.3</v>
      </c>
      <c r="AA56">
        <v>1.2</v>
      </c>
      <c r="AB56">
        <v>1.2</v>
      </c>
      <c r="AC56"/>
      <c r="AD56"/>
      <c r="AE56"/>
      <c r="AF56"/>
      <c r="AG56"/>
      <c r="AH56"/>
      <c r="AI56"/>
      <c r="AJ56"/>
      <c r="AK56"/>
      <c r="AL56"/>
      <c r="AM56"/>
      <c r="AN56"/>
      <c r="AO56"/>
      <c r="AP56"/>
      <c r="AQ56"/>
      <c r="AR56"/>
      <c r="AS56"/>
      <c r="AT56"/>
      <c r="AU56"/>
      <c r="AV56"/>
    </row>
    <row r="57" spans="1:48" s="1" customFormat="1" ht="12">
      <c r="A57" s="1" t="s">
        <v>310</v>
      </c>
      <c r="B57" s="98"/>
      <c r="C57">
        <v>3.1</v>
      </c>
      <c r="D57">
        <v>3.1</v>
      </c>
      <c r="E57">
        <v>3.1</v>
      </c>
      <c r="F57" s="87">
        <v>2.9</v>
      </c>
      <c r="G57">
        <v>2.9</v>
      </c>
      <c r="H57">
        <v>4</v>
      </c>
      <c r="I57">
        <v>2.6</v>
      </c>
      <c r="J57">
        <v>2</v>
      </c>
      <c r="K57" t="s">
        <v>473</v>
      </c>
      <c r="L57" t="s">
        <v>473</v>
      </c>
      <c r="M57" t="s">
        <v>473</v>
      </c>
      <c r="N57" t="s">
        <v>473</v>
      </c>
      <c r="O57" t="s">
        <v>473</v>
      </c>
      <c r="P57" t="s">
        <v>473</v>
      </c>
      <c r="Q57" t="s">
        <v>473</v>
      </c>
      <c r="R57">
        <v>1.7</v>
      </c>
      <c r="S57">
        <v>1.6</v>
      </c>
      <c r="T57">
        <v>1.6</v>
      </c>
      <c r="U57" t="s">
        <v>473</v>
      </c>
      <c r="V57" t="s">
        <v>473</v>
      </c>
      <c r="W57">
        <v>1.8</v>
      </c>
      <c r="X57" t="s">
        <v>473</v>
      </c>
      <c r="Y57">
        <v>1.8</v>
      </c>
      <c r="Z57">
        <v>1.6</v>
      </c>
      <c r="AA57" t="s">
        <v>473</v>
      </c>
      <c r="AB57" t="s">
        <v>473</v>
      </c>
      <c r="AC57"/>
      <c r="AD57"/>
      <c r="AE57"/>
      <c r="AF57"/>
      <c r="AG57"/>
      <c r="AH57"/>
      <c r="AI57"/>
      <c r="AJ57"/>
      <c r="AK57"/>
      <c r="AL57"/>
      <c r="AM57"/>
      <c r="AN57"/>
      <c r="AO57"/>
      <c r="AP57"/>
      <c r="AQ57"/>
      <c r="AR57"/>
      <c r="AS57"/>
      <c r="AT57"/>
      <c r="AU57"/>
      <c r="AV57"/>
    </row>
    <row r="58" spans="1:48" s="1" customFormat="1" ht="12">
      <c r="A58" s="1" t="s">
        <v>290</v>
      </c>
      <c r="B58" s="98"/>
      <c r="C58">
        <v>2.5</v>
      </c>
      <c r="D58">
        <v>2.7</v>
      </c>
      <c r="E58">
        <v>3</v>
      </c>
      <c r="F58">
        <v>2.5</v>
      </c>
      <c r="G58">
        <v>1.7</v>
      </c>
      <c r="H58">
        <v>1.9</v>
      </c>
      <c r="I58">
        <v>2</v>
      </c>
      <c r="J58">
        <v>2.1</v>
      </c>
      <c r="K58">
        <v>2.2</v>
      </c>
      <c r="L58">
        <v>2.1</v>
      </c>
      <c r="M58">
        <v>2.4</v>
      </c>
      <c r="N58">
        <v>2.7</v>
      </c>
      <c r="O58">
        <v>2.5</v>
      </c>
      <c r="P58">
        <v>2.3</v>
      </c>
      <c r="Q58">
        <v>2.3</v>
      </c>
      <c r="R58">
        <v>2.4</v>
      </c>
      <c r="S58">
        <v>2.5</v>
      </c>
      <c r="T58">
        <v>2.4</v>
      </c>
      <c r="U58">
        <v>2.2</v>
      </c>
      <c r="V58">
        <v>2</v>
      </c>
      <c r="W58">
        <v>2.2</v>
      </c>
      <c r="X58">
        <v>2</v>
      </c>
      <c r="Y58">
        <v>3.8</v>
      </c>
      <c r="Z58" s="84">
        <v>4.4</v>
      </c>
      <c r="AA58" s="84">
        <v>2.5</v>
      </c>
      <c r="AB58" s="84">
        <v>2.2</v>
      </c>
      <c r="AC58"/>
      <c r="AD58"/>
      <c r="AE58"/>
      <c r="AF58"/>
      <c r="AG58"/>
      <c r="AH58"/>
      <c r="AI58"/>
      <c r="AJ58"/>
      <c r="AK58"/>
      <c r="AL58"/>
      <c r="AM58"/>
      <c r="AN58"/>
      <c r="AO58"/>
      <c r="AP58"/>
      <c r="AQ58"/>
      <c r="AR58"/>
      <c r="AS58"/>
      <c r="AT58"/>
      <c r="AU58"/>
      <c r="AV58"/>
    </row>
    <row r="59" spans="1:48" s="1" customFormat="1" ht="12">
      <c r="A59" s="1" t="s">
        <v>287</v>
      </c>
      <c r="B59" s="98"/>
      <c r="C59">
        <v>2.4</v>
      </c>
      <c r="D59">
        <v>4.2</v>
      </c>
      <c r="E59">
        <v>3.7</v>
      </c>
      <c r="F59">
        <v>2.6</v>
      </c>
      <c r="G59">
        <v>3</v>
      </c>
      <c r="H59">
        <v>1.6</v>
      </c>
      <c r="I59">
        <v>1.9</v>
      </c>
      <c r="J59">
        <v>1.6</v>
      </c>
      <c r="K59">
        <v>1.2</v>
      </c>
      <c r="L59">
        <v>1.1</v>
      </c>
      <c r="M59" t="s">
        <v>473</v>
      </c>
      <c r="N59">
        <v>1.8</v>
      </c>
      <c r="O59" t="s">
        <v>473</v>
      </c>
      <c r="P59" t="s">
        <v>473</v>
      </c>
      <c r="Q59" t="s">
        <v>473</v>
      </c>
      <c r="R59" t="s">
        <v>473</v>
      </c>
      <c r="S59" s="84">
        <v>1.9</v>
      </c>
      <c r="T59">
        <v>2</v>
      </c>
      <c r="U59">
        <v>1.9</v>
      </c>
      <c r="V59">
        <v>1.3</v>
      </c>
      <c r="W59">
        <v>2</v>
      </c>
      <c r="X59">
        <v>1.7</v>
      </c>
      <c r="Y59">
        <v>1.7</v>
      </c>
      <c r="Z59">
        <v>1.6</v>
      </c>
      <c r="AA59">
        <v>1.6</v>
      </c>
      <c r="AB59">
        <v>1.7</v>
      </c>
      <c r="AC59"/>
      <c r="AD59"/>
      <c r="AE59"/>
      <c r="AF59"/>
      <c r="AG59"/>
      <c r="AH59"/>
      <c r="AI59"/>
      <c r="AJ59"/>
      <c r="AK59"/>
      <c r="AL59"/>
      <c r="AM59"/>
      <c r="AN59"/>
      <c r="AO59"/>
      <c r="AP59"/>
      <c r="AQ59"/>
      <c r="AR59"/>
      <c r="AS59"/>
      <c r="AT59"/>
      <c r="AU59"/>
      <c r="AV59"/>
    </row>
    <row r="60" spans="1:48" s="1" customFormat="1" ht="12">
      <c r="A60" s="1" t="s">
        <v>288</v>
      </c>
      <c r="B60" s="107" t="s">
        <v>64</v>
      </c>
      <c r="C60">
        <v>5.2</v>
      </c>
      <c r="D60">
        <v>5</v>
      </c>
      <c r="E60">
        <v>4.8</v>
      </c>
      <c r="F60">
        <v>4.6</v>
      </c>
      <c r="G60">
        <v>4.4</v>
      </c>
      <c r="H60">
        <v>3.8</v>
      </c>
      <c r="I60">
        <v>3.6</v>
      </c>
      <c r="J60">
        <v>3.7</v>
      </c>
      <c r="K60">
        <v>3.4</v>
      </c>
      <c r="L60">
        <v>3.7</v>
      </c>
      <c r="M60" t="s">
        <v>473</v>
      </c>
      <c r="N60">
        <v>4.4</v>
      </c>
      <c r="O60">
        <v>4.7</v>
      </c>
      <c r="P60">
        <v>3.9</v>
      </c>
      <c r="Q60">
        <v>9.7</v>
      </c>
      <c r="R60">
        <v>3.1</v>
      </c>
      <c r="S60">
        <v>4.1</v>
      </c>
      <c r="T60">
        <v>2.1</v>
      </c>
      <c r="U60" s="87">
        <v>2.9</v>
      </c>
      <c r="V60" t="s">
        <v>473</v>
      </c>
      <c r="W60" t="s">
        <v>473</v>
      </c>
      <c r="X60" t="s">
        <v>473</v>
      </c>
      <c r="Y60">
        <v>1.3</v>
      </c>
      <c r="Z60">
        <v>2.2</v>
      </c>
      <c r="AA60">
        <v>3.2</v>
      </c>
      <c r="AB60">
        <v>3.4</v>
      </c>
      <c r="AC60"/>
      <c r="AD60"/>
      <c r="AE60"/>
      <c r="AF60"/>
      <c r="AG60"/>
      <c r="AH60"/>
      <c r="AI60"/>
      <c r="AJ60"/>
      <c r="AK60"/>
      <c r="AL60"/>
      <c r="AM60"/>
      <c r="AN60"/>
      <c r="AO60"/>
      <c r="AP60"/>
      <c r="AQ60"/>
      <c r="AR60"/>
      <c r="AS60"/>
      <c r="AT60"/>
      <c r="AU60"/>
      <c r="AV60"/>
    </row>
    <row r="61" spans="1:28" ht="15">
      <c r="A61" s="4" t="s">
        <v>180</v>
      </c>
      <c r="B61" s="98"/>
      <c r="C61" s="55"/>
      <c r="D61" s="55"/>
      <c r="Z61" s="48"/>
      <c r="AA61" s="48"/>
      <c r="AB61" s="48"/>
    </row>
    <row r="62" spans="1:27" ht="12">
      <c r="A62" s="3" t="s">
        <v>444</v>
      </c>
      <c r="B62" s="98"/>
      <c r="C62" s="55"/>
      <c r="D62" s="55"/>
      <c r="Z62" s="48"/>
      <c r="AA62" s="48"/>
    </row>
    <row r="63" spans="1:48" s="1" customFormat="1" ht="12">
      <c r="A63" s="1" t="s">
        <v>445</v>
      </c>
      <c r="B63" s="98"/>
      <c r="C63">
        <v>1</v>
      </c>
      <c r="D63">
        <v>1.2</v>
      </c>
      <c r="E63">
        <v>1.2</v>
      </c>
      <c r="F63">
        <v>1.1</v>
      </c>
      <c r="G63">
        <v>1</v>
      </c>
      <c r="H63">
        <v>1.1</v>
      </c>
      <c r="I63">
        <v>1.4</v>
      </c>
      <c r="J63">
        <v>1.3</v>
      </c>
      <c r="K63">
        <v>1.2</v>
      </c>
      <c r="L63">
        <v>1.4</v>
      </c>
      <c r="M63" t="s">
        <v>473</v>
      </c>
      <c r="N63">
        <v>0.8</v>
      </c>
      <c r="O63">
        <v>0.9</v>
      </c>
      <c r="P63">
        <v>0.9</v>
      </c>
      <c r="Q63">
        <v>0.8</v>
      </c>
      <c r="R63">
        <v>0.9</v>
      </c>
      <c r="S63">
        <v>0.9</v>
      </c>
      <c r="T63">
        <v>1</v>
      </c>
      <c r="U63">
        <v>1</v>
      </c>
      <c r="V63">
        <v>1.1</v>
      </c>
      <c r="W63">
        <v>1.4</v>
      </c>
      <c r="X63">
        <v>1.3</v>
      </c>
      <c r="Y63">
        <v>1.1</v>
      </c>
      <c r="Z63">
        <v>1.1</v>
      </c>
      <c r="AA63" s="84">
        <v>1</v>
      </c>
      <c r="AB63">
        <v>1</v>
      </c>
      <c r="AC63"/>
      <c r="AD63"/>
      <c r="AE63"/>
      <c r="AF63"/>
      <c r="AG63"/>
      <c r="AH63"/>
      <c r="AI63"/>
      <c r="AJ63"/>
      <c r="AK63"/>
      <c r="AL63"/>
      <c r="AM63"/>
      <c r="AN63"/>
      <c r="AO63"/>
      <c r="AP63"/>
      <c r="AQ63"/>
      <c r="AR63"/>
      <c r="AS63"/>
      <c r="AT63"/>
      <c r="AU63"/>
      <c r="AV63"/>
    </row>
    <row r="64" spans="1:48" s="1" customFormat="1" ht="12">
      <c r="A64" s="1" t="s">
        <v>338</v>
      </c>
      <c r="B64" s="107">
        <v>29</v>
      </c>
      <c r="C64">
        <v>0</v>
      </c>
      <c r="D64">
        <v>0</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c r="AD64"/>
      <c r="AE64"/>
      <c r="AF64"/>
      <c r="AG64"/>
      <c r="AH64"/>
      <c r="AI64"/>
      <c r="AJ64"/>
      <c r="AK64"/>
      <c r="AL64"/>
      <c r="AM64"/>
      <c r="AN64"/>
      <c r="AO64"/>
      <c r="AP64"/>
      <c r="AQ64"/>
      <c r="AR64"/>
      <c r="AS64"/>
      <c r="AT64"/>
      <c r="AU64"/>
      <c r="AV64"/>
    </row>
    <row r="65" spans="1:48" s="1" customFormat="1" ht="12">
      <c r="A65" s="1" t="s">
        <v>339</v>
      </c>
      <c r="B65" s="107">
        <v>30</v>
      </c>
      <c r="C65" t="s">
        <v>473</v>
      </c>
      <c r="D65" t="s">
        <v>473</v>
      </c>
      <c r="E65" t="s">
        <v>473</v>
      </c>
      <c r="F65" t="s">
        <v>473</v>
      </c>
      <c r="G65" t="s">
        <v>473</v>
      </c>
      <c r="H65" t="s">
        <v>473</v>
      </c>
      <c r="I65" t="s">
        <v>473</v>
      </c>
      <c r="J65" t="s">
        <v>473</v>
      </c>
      <c r="K65" t="s">
        <v>473</v>
      </c>
      <c r="L65" t="s">
        <v>473</v>
      </c>
      <c r="M65" t="s">
        <v>473</v>
      </c>
      <c r="N65" t="s">
        <v>473</v>
      </c>
      <c r="O65" t="s">
        <v>473</v>
      </c>
      <c r="P65" t="s">
        <v>473</v>
      </c>
      <c r="Q65" t="s">
        <v>473</v>
      </c>
      <c r="R65" t="s">
        <v>473</v>
      </c>
      <c r="S65" t="s">
        <v>473</v>
      </c>
      <c r="T65" t="s">
        <v>473</v>
      </c>
      <c r="U65" t="s">
        <v>473</v>
      </c>
      <c r="V65" t="s">
        <v>473</v>
      </c>
      <c r="W65" t="s">
        <v>473</v>
      </c>
      <c r="X65" t="s">
        <v>473</v>
      </c>
      <c r="Y65" t="s">
        <v>473</v>
      </c>
      <c r="Z65" t="s">
        <v>473</v>
      </c>
      <c r="AA65" t="s">
        <v>473</v>
      </c>
      <c r="AB65" t="s">
        <v>473</v>
      </c>
      <c r="AC65"/>
      <c r="AD65"/>
      <c r="AE65"/>
      <c r="AF65"/>
      <c r="AG65"/>
      <c r="AH65"/>
      <c r="AI65"/>
      <c r="AJ65"/>
      <c r="AK65"/>
      <c r="AL65"/>
      <c r="AM65"/>
      <c r="AN65"/>
      <c r="AO65"/>
      <c r="AP65"/>
      <c r="AQ65"/>
      <c r="AR65"/>
      <c r="AS65"/>
      <c r="AT65"/>
      <c r="AU65"/>
      <c r="AV65"/>
    </row>
    <row r="66" spans="1:48" s="1" customFormat="1" ht="12">
      <c r="A66" s="1" t="s">
        <v>340</v>
      </c>
      <c r="B66" s="98"/>
      <c r="C66">
        <v>0.9</v>
      </c>
      <c r="D66">
        <v>0.8</v>
      </c>
      <c r="E66">
        <v>0.7</v>
      </c>
      <c r="F66">
        <v>0.3</v>
      </c>
      <c r="G66">
        <v>0.6</v>
      </c>
      <c r="H66">
        <v>0.8</v>
      </c>
      <c r="I66">
        <v>0.7</v>
      </c>
      <c r="J66">
        <v>0.5</v>
      </c>
      <c r="K66">
        <v>0.6</v>
      </c>
      <c r="L66">
        <v>0.8</v>
      </c>
      <c r="M66">
        <v>0.8</v>
      </c>
      <c r="N66">
        <v>0.8</v>
      </c>
      <c r="O66">
        <v>1</v>
      </c>
      <c r="P66">
        <v>1.2</v>
      </c>
      <c r="Q66">
        <v>1.1</v>
      </c>
      <c r="R66">
        <v>0.8</v>
      </c>
      <c r="S66">
        <v>0.7</v>
      </c>
      <c r="T66">
        <v>0.8</v>
      </c>
      <c r="U66">
        <v>0.7</v>
      </c>
      <c r="V66">
        <v>0.7</v>
      </c>
      <c r="W66">
        <v>0.7</v>
      </c>
      <c r="X66">
        <v>0.7</v>
      </c>
      <c r="Y66">
        <v>0.7</v>
      </c>
      <c r="Z66">
        <v>0.6</v>
      </c>
      <c r="AA66">
        <v>0.6</v>
      </c>
      <c r="AB66">
        <v>0.6</v>
      </c>
      <c r="AC66"/>
      <c r="AD66"/>
      <c r="AE66"/>
      <c r="AF66"/>
      <c r="AG66"/>
      <c r="AH66"/>
      <c r="AI66"/>
      <c r="AJ66"/>
      <c r="AK66"/>
      <c r="AL66"/>
      <c r="AM66"/>
      <c r="AN66"/>
      <c r="AO66"/>
      <c r="AP66"/>
      <c r="AQ66"/>
      <c r="AR66"/>
      <c r="AS66"/>
      <c r="AT66"/>
      <c r="AU66"/>
      <c r="AV66"/>
    </row>
    <row r="67" spans="1:48" s="1" customFormat="1" ht="12">
      <c r="A67" s="1" t="s">
        <v>341</v>
      </c>
      <c r="B67" s="107">
        <v>31</v>
      </c>
      <c r="C67" s="84">
        <v>3.9</v>
      </c>
      <c r="D67" s="84">
        <v>3.8</v>
      </c>
      <c r="E67" s="84">
        <v>2.1</v>
      </c>
      <c r="F67" s="84">
        <v>1.8</v>
      </c>
      <c r="G67" s="84">
        <v>1.6</v>
      </c>
      <c r="H67" s="84">
        <v>1.3</v>
      </c>
      <c r="I67" s="84">
        <v>1.1</v>
      </c>
      <c r="J67" s="84">
        <v>1</v>
      </c>
      <c r="K67" s="84">
        <v>1</v>
      </c>
      <c r="L67" s="84">
        <v>0.9</v>
      </c>
      <c r="M67" s="84">
        <v>0.8</v>
      </c>
      <c r="N67" s="84">
        <v>0.8</v>
      </c>
      <c r="O67" s="84">
        <v>0.8</v>
      </c>
      <c r="P67" s="84">
        <v>0.9</v>
      </c>
      <c r="Q67">
        <v>0.9</v>
      </c>
      <c r="R67">
        <v>0.7</v>
      </c>
      <c r="S67">
        <v>0.7</v>
      </c>
      <c r="T67">
        <v>0.7</v>
      </c>
      <c r="U67">
        <v>0.7</v>
      </c>
      <c r="V67">
        <v>0.7</v>
      </c>
      <c r="W67">
        <v>0.7</v>
      </c>
      <c r="X67">
        <v>0.7</v>
      </c>
      <c r="Y67">
        <v>0.7</v>
      </c>
      <c r="Z67">
        <v>0.8</v>
      </c>
      <c r="AA67" s="9">
        <v>0.8</v>
      </c>
      <c r="AB67" s="84">
        <v>0.8</v>
      </c>
      <c r="AC67"/>
      <c r="AD67"/>
      <c r="AE67"/>
      <c r="AF67"/>
      <c r="AG67"/>
      <c r="AH67"/>
      <c r="AI67"/>
      <c r="AJ67"/>
      <c r="AK67"/>
      <c r="AL67"/>
      <c r="AM67"/>
      <c r="AN67"/>
      <c r="AO67"/>
      <c r="AP67"/>
      <c r="AQ67"/>
      <c r="AR67"/>
      <c r="AS67"/>
      <c r="AT67"/>
      <c r="AU67"/>
      <c r="AV67"/>
    </row>
    <row r="68" spans="1:48" s="1" customFormat="1" ht="12">
      <c r="A68" s="1" t="s">
        <v>342</v>
      </c>
      <c r="B68" s="98"/>
      <c r="C68">
        <v>1.6</v>
      </c>
      <c r="D68">
        <v>1.5</v>
      </c>
      <c r="E68">
        <v>1.5</v>
      </c>
      <c r="F68">
        <v>1.1</v>
      </c>
      <c r="G68">
        <v>1.3</v>
      </c>
      <c r="H68">
        <v>1.1</v>
      </c>
      <c r="I68">
        <v>1.1</v>
      </c>
      <c r="J68">
        <v>1</v>
      </c>
      <c r="K68">
        <v>0.8</v>
      </c>
      <c r="L68">
        <v>0.7</v>
      </c>
      <c r="M68">
        <v>0.7</v>
      </c>
      <c r="N68">
        <v>0.7</v>
      </c>
      <c r="O68">
        <v>0.8</v>
      </c>
      <c r="P68">
        <v>0.9</v>
      </c>
      <c r="Q68">
        <v>0.8</v>
      </c>
      <c r="R68">
        <v>0.8</v>
      </c>
      <c r="S68">
        <v>0.5</v>
      </c>
      <c r="T68">
        <v>0.4</v>
      </c>
      <c r="U68">
        <v>0.4</v>
      </c>
      <c r="V68">
        <v>0.4</v>
      </c>
      <c r="W68">
        <v>0.4</v>
      </c>
      <c r="X68">
        <v>0.4</v>
      </c>
      <c r="Y68">
        <v>0.4</v>
      </c>
      <c r="Z68">
        <v>0.4</v>
      </c>
      <c r="AA68">
        <v>0.4</v>
      </c>
      <c r="AB68">
        <v>0.5</v>
      </c>
      <c r="AC68"/>
      <c r="AD68"/>
      <c r="AE68"/>
      <c r="AF68"/>
      <c r="AG68"/>
      <c r="AH68"/>
      <c r="AI68"/>
      <c r="AJ68"/>
      <c r="AK68"/>
      <c r="AL68"/>
      <c r="AM68"/>
      <c r="AN68"/>
      <c r="AO68"/>
      <c r="AP68"/>
      <c r="AQ68"/>
      <c r="AR68"/>
      <c r="AS68"/>
      <c r="AT68"/>
      <c r="AU68"/>
      <c r="AV68"/>
    </row>
    <row r="69" spans="1:48" s="1" customFormat="1" ht="12">
      <c r="A69" s="1" t="s">
        <v>462</v>
      </c>
      <c r="B69" s="107">
        <v>32</v>
      </c>
      <c r="C69">
        <v>0.1</v>
      </c>
      <c r="D69">
        <v>0.1</v>
      </c>
      <c r="E69">
        <v>0.1</v>
      </c>
      <c r="F69">
        <v>0.1</v>
      </c>
      <c r="G69">
        <v>0.1</v>
      </c>
      <c r="H69">
        <v>0.1</v>
      </c>
      <c r="I69">
        <v>0.1</v>
      </c>
      <c r="J69">
        <v>0.1</v>
      </c>
      <c r="K69">
        <v>0</v>
      </c>
      <c r="L69">
        <v>0</v>
      </c>
      <c r="M69">
        <v>0</v>
      </c>
      <c r="N69">
        <v>0</v>
      </c>
      <c r="O69">
        <v>0</v>
      </c>
      <c r="P69">
        <v>0</v>
      </c>
      <c r="Q69">
        <v>0</v>
      </c>
      <c r="R69">
        <v>0</v>
      </c>
      <c r="S69">
        <v>0</v>
      </c>
      <c r="T69">
        <v>0</v>
      </c>
      <c r="U69">
        <v>0</v>
      </c>
      <c r="V69">
        <v>0</v>
      </c>
      <c r="W69">
        <v>0</v>
      </c>
      <c r="X69">
        <v>0</v>
      </c>
      <c r="Y69">
        <v>0</v>
      </c>
      <c r="Z69">
        <v>0</v>
      </c>
      <c r="AA69">
        <v>0</v>
      </c>
      <c r="AB69">
        <v>0</v>
      </c>
      <c r="AC69"/>
      <c r="AD69"/>
      <c r="AE69"/>
      <c r="AF69"/>
      <c r="AG69"/>
      <c r="AH69"/>
      <c r="AI69"/>
      <c r="AJ69"/>
      <c r="AK69"/>
      <c r="AL69"/>
      <c r="AM69"/>
      <c r="AN69"/>
      <c r="AO69"/>
      <c r="AP69"/>
      <c r="AQ69"/>
      <c r="AR69"/>
      <c r="AS69"/>
      <c r="AT69"/>
      <c r="AU69"/>
      <c r="AV69"/>
    </row>
    <row r="70" spans="1:71" ht="12">
      <c r="A70" s="1" t="s">
        <v>468</v>
      </c>
      <c r="B70" s="107">
        <v>33</v>
      </c>
      <c r="C70" t="s">
        <v>473</v>
      </c>
      <c r="D70" t="s">
        <v>473</v>
      </c>
      <c r="E70" t="s">
        <v>473</v>
      </c>
      <c r="F70" t="s">
        <v>473</v>
      </c>
      <c r="G70" t="s">
        <v>473</v>
      </c>
      <c r="H70" t="s">
        <v>473</v>
      </c>
      <c r="I70" t="s">
        <v>473</v>
      </c>
      <c r="J70" t="s">
        <v>473</v>
      </c>
      <c r="K70" t="s">
        <v>473</v>
      </c>
      <c r="L70" t="s">
        <v>473</v>
      </c>
      <c r="M70" t="s">
        <v>473</v>
      </c>
      <c r="N70" t="s">
        <v>473</v>
      </c>
      <c r="O70">
        <v>0.7</v>
      </c>
      <c r="P70">
        <v>0.8</v>
      </c>
      <c r="Q70">
        <v>0.8</v>
      </c>
      <c r="R70">
        <v>1</v>
      </c>
      <c r="S70" s="84">
        <v>0.7</v>
      </c>
      <c r="T70" s="84">
        <v>0.6</v>
      </c>
      <c r="U70">
        <v>0.7</v>
      </c>
      <c r="V70">
        <v>0.8</v>
      </c>
      <c r="W70">
        <v>1</v>
      </c>
      <c r="X70">
        <v>1.1</v>
      </c>
      <c r="Y70">
        <v>1.1</v>
      </c>
      <c r="Z70">
        <v>1.1</v>
      </c>
      <c r="AA70">
        <v>1</v>
      </c>
      <c r="AB70">
        <v>1.2</v>
      </c>
      <c r="AW70" s="1"/>
      <c r="AX70" s="1"/>
      <c r="AY70" s="1"/>
      <c r="AZ70" s="1"/>
      <c r="BA70" s="1"/>
      <c r="BB70" s="1"/>
      <c r="BC70" s="1"/>
      <c r="BD70" s="1"/>
      <c r="BE70" s="1"/>
      <c r="BF70" s="1"/>
      <c r="BG70" s="1"/>
      <c r="BH70" s="1"/>
      <c r="BI70" s="1"/>
      <c r="BJ70" s="1"/>
      <c r="BK70" s="1"/>
      <c r="BL70" s="1"/>
      <c r="BM70" s="1"/>
      <c r="BN70" s="1"/>
      <c r="BO70" s="1"/>
      <c r="BP70" s="1"/>
      <c r="BQ70" s="1"/>
      <c r="BR70" s="1"/>
      <c r="BS70" s="1"/>
    </row>
    <row r="71" spans="1:48" s="1" customFormat="1" ht="12">
      <c r="A71" s="1" t="s">
        <v>311</v>
      </c>
      <c r="B71" s="98"/>
      <c r="C71" t="s">
        <v>473</v>
      </c>
      <c r="D71" s="84">
        <v>0.5</v>
      </c>
      <c r="E71" s="84">
        <v>0.6</v>
      </c>
      <c r="F71" s="84">
        <v>0.5</v>
      </c>
      <c r="G71" s="84">
        <v>0.9</v>
      </c>
      <c r="H71" s="84">
        <v>0.7</v>
      </c>
      <c r="I71" s="84">
        <v>0.5</v>
      </c>
      <c r="J71">
        <v>0.6</v>
      </c>
      <c r="K71">
        <v>0.7</v>
      </c>
      <c r="L71">
        <v>0.7</v>
      </c>
      <c r="M71">
        <v>0.5</v>
      </c>
      <c r="N71">
        <v>0.5</v>
      </c>
      <c r="O71">
        <v>0.5</v>
      </c>
      <c r="P71">
        <v>0.5</v>
      </c>
      <c r="Q71">
        <v>0.6</v>
      </c>
      <c r="R71">
        <v>0.6</v>
      </c>
      <c r="S71">
        <v>0.5</v>
      </c>
      <c r="T71">
        <v>0.5</v>
      </c>
      <c r="U71">
        <v>0.6</v>
      </c>
      <c r="V71">
        <v>0.7</v>
      </c>
      <c r="W71">
        <v>0.9</v>
      </c>
      <c r="X71">
        <v>0.9</v>
      </c>
      <c r="Y71">
        <v>0.9</v>
      </c>
      <c r="Z71">
        <v>0.9</v>
      </c>
      <c r="AA71">
        <v>0.9</v>
      </c>
      <c r="AB71">
        <v>0.8</v>
      </c>
      <c r="AC71"/>
      <c r="AD71"/>
      <c r="AE71"/>
      <c r="AF71"/>
      <c r="AG71"/>
      <c r="AH71"/>
      <c r="AI71"/>
      <c r="AJ71"/>
      <c r="AK71"/>
      <c r="AL71"/>
      <c r="AM71"/>
      <c r="AN71"/>
      <c r="AO71"/>
      <c r="AP71"/>
      <c r="AQ71"/>
      <c r="AR71"/>
      <c r="AS71"/>
      <c r="AT71"/>
      <c r="AU71"/>
      <c r="AV71"/>
    </row>
    <row r="72" spans="1:48" s="1" customFormat="1" ht="12">
      <c r="A72" s="1" t="s">
        <v>367</v>
      </c>
      <c r="B72" s="98"/>
      <c r="C72" s="84">
        <v>0.5</v>
      </c>
      <c r="D72" s="84">
        <v>0.5</v>
      </c>
      <c r="E72" s="84">
        <v>0.5</v>
      </c>
      <c r="F72" s="84">
        <v>0.5</v>
      </c>
      <c r="G72" s="84">
        <v>0.6</v>
      </c>
      <c r="H72" s="84">
        <v>0.6</v>
      </c>
      <c r="I72" s="84">
        <v>0.7</v>
      </c>
      <c r="J72" s="84">
        <v>0.6</v>
      </c>
      <c r="K72" s="84">
        <v>0.6</v>
      </c>
      <c r="L72" s="84">
        <v>0.6</v>
      </c>
      <c r="M72" s="84">
        <v>0.6</v>
      </c>
      <c r="N72" s="84">
        <v>0.6</v>
      </c>
      <c r="O72" s="84">
        <v>0.6</v>
      </c>
      <c r="P72" s="84">
        <v>0.6</v>
      </c>
      <c r="Q72" s="84">
        <v>0.5</v>
      </c>
      <c r="R72" s="84">
        <v>0.5</v>
      </c>
      <c r="S72">
        <v>0.4</v>
      </c>
      <c r="T72">
        <v>0.4</v>
      </c>
      <c r="U72">
        <v>0.4</v>
      </c>
      <c r="V72">
        <v>0.5</v>
      </c>
      <c r="W72">
        <v>0.4</v>
      </c>
      <c r="X72">
        <v>0.5</v>
      </c>
      <c r="Y72">
        <v>0.6</v>
      </c>
      <c r="Z72">
        <v>0.6</v>
      </c>
      <c r="AA72">
        <v>0.6</v>
      </c>
      <c r="AB72">
        <v>0.6</v>
      </c>
      <c r="AC72"/>
      <c r="AD72"/>
      <c r="AE72"/>
      <c r="AF72"/>
      <c r="AG72"/>
      <c r="AH72"/>
      <c r="AI72"/>
      <c r="AJ72"/>
      <c r="AK72"/>
      <c r="AL72"/>
      <c r="AM72"/>
      <c r="AN72"/>
      <c r="AO72"/>
      <c r="AP72"/>
      <c r="AQ72"/>
      <c r="AR72"/>
      <c r="AS72"/>
      <c r="AT72"/>
      <c r="AU72"/>
      <c r="AV72"/>
    </row>
    <row r="73" spans="1:48" s="1" customFormat="1" ht="12">
      <c r="A73" s="1" t="s">
        <v>368</v>
      </c>
      <c r="B73" s="107">
        <v>34</v>
      </c>
      <c r="C73" t="s">
        <v>473</v>
      </c>
      <c r="D73" t="s">
        <v>473</v>
      </c>
      <c r="E73">
        <v>67.5</v>
      </c>
      <c r="F73">
        <v>4</v>
      </c>
      <c r="G73">
        <v>2.6</v>
      </c>
      <c r="H73">
        <v>2.1</v>
      </c>
      <c r="I73">
        <v>1.2</v>
      </c>
      <c r="J73">
        <v>1.1</v>
      </c>
      <c r="K73">
        <v>0.9</v>
      </c>
      <c r="L73">
        <v>0.9</v>
      </c>
      <c r="M73">
        <v>0.7</v>
      </c>
      <c r="N73">
        <v>0.7</v>
      </c>
      <c r="O73">
        <v>0.8</v>
      </c>
      <c r="P73">
        <v>0.7</v>
      </c>
      <c r="Q73">
        <v>0.9</v>
      </c>
      <c r="R73">
        <v>0.9</v>
      </c>
      <c r="S73">
        <v>0.7</v>
      </c>
      <c r="T73">
        <v>0.7</v>
      </c>
      <c r="U73">
        <v>0.5</v>
      </c>
      <c r="V73">
        <v>0.5</v>
      </c>
      <c r="W73">
        <v>0.5</v>
      </c>
      <c r="X73">
        <v>0.5</v>
      </c>
      <c r="Y73">
        <v>0.5</v>
      </c>
      <c r="Z73">
        <v>0.5</v>
      </c>
      <c r="AA73">
        <v>0.7</v>
      </c>
      <c r="AB73">
        <v>0.8</v>
      </c>
      <c r="AC73"/>
      <c r="AD73"/>
      <c r="AE73"/>
      <c r="AF73"/>
      <c r="AG73"/>
      <c r="AH73"/>
      <c r="AI73"/>
      <c r="AJ73"/>
      <c r="AK73"/>
      <c r="AL73"/>
      <c r="AM73"/>
      <c r="AN73"/>
      <c r="AO73"/>
      <c r="AP73"/>
      <c r="AQ73"/>
      <c r="AR73"/>
      <c r="AS73"/>
      <c r="AT73"/>
      <c r="AU73"/>
      <c r="AV73"/>
    </row>
    <row r="74" spans="1:48" s="1" customFormat="1" ht="12">
      <c r="A74" s="1" t="s">
        <v>361</v>
      </c>
      <c r="B74" s="107">
        <v>35</v>
      </c>
      <c r="C74">
        <v>2.1</v>
      </c>
      <c r="D74">
        <v>2.1</v>
      </c>
      <c r="E74">
        <v>1.3</v>
      </c>
      <c r="F74">
        <v>1.2</v>
      </c>
      <c r="G74">
        <v>1.1</v>
      </c>
      <c r="H74">
        <v>1.2</v>
      </c>
      <c r="I74">
        <v>1.2</v>
      </c>
      <c r="J74">
        <v>1.1</v>
      </c>
      <c r="K74">
        <v>1.1</v>
      </c>
      <c r="L74">
        <v>1.2</v>
      </c>
      <c r="M74">
        <v>1</v>
      </c>
      <c r="N74">
        <v>1</v>
      </c>
      <c r="O74">
        <v>0</v>
      </c>
      <c r="P74">
        <v>0</v>
      </c>
      <c r="Q74">
        <v>0</v>
      </c>
      <c r="R74">
        <v>0</v>
      </c>
      <c r="S74">
        <v>0</v>
      </c>
      <c r="T74">
        <v>0</v>
      </c>
      <c r="U74">
        <v>0</v>
      </c>
      <c r="V74">
        <v>0</v>
      </c>
      <c r="W74">
        <v>0</v>
      </c>
      <c r="X74">
        <v>0</v>
      </c>
      <c r="Y74">
        <v>0</v>
      </c>
      <c r="Z74">
        <v>0</v>
      </c>
      <c r="AA74">
        <v>0</v>
      </c>
      <c r="AB74">
        <v>0</v>
      </c>
      <c r="AC74"/>
      <c r="AD74"/>
      <c r="AE74"/>
      <c r="AF74"/>
      <c r="AG74"/>
      <c r="AH74"/>
      <c r="AI74"/>
      <c r="AJ74"/>
      <c r="AK74"/>
      <c r="AL74"/>
      <c r="AM74"/>
      <c r="AN74"/>
      <c r="AO74"/>
      <c r="AP74"/>
      <c r="AQ74"/>
      <c r="AR74"/>
      <c r="AS74"/>
      <c r="AT74"/>
      <c r="AU74"/>
      <c r="AV74"/>
    </row>
    <row r="75" spans="1:48" s="1" customFormat="1" ht="12">
      <c r="A75" s="1" t="s">
        <v>405</v>
      </c>
      <c r="B75" s="98"/>
      <c r="C75" t="s">
        <v>473</v>
      </c>
      <c r="D75" t="s">
        <v>473</v>
      </c>
      <c r="E75" t="s">
        <v>473</v>
      </c>
      <c r="F75" t="s">
        <v>473</v>
      </c>
      <c r="G75" t="s">
        <v>473</v>
      </c>
      <c r="H75">
        <v>0.1</v>
      </c>
      <c r="I75">
        <v>0.4</v>
      </c>
      <c r="J75">
        <v>0.5</v>
      </c>
      <c r="K75" t="s">
        <v>473</v>
      </c>
      <c r="L75" t="s">
        <v>473</v>
      </c>
      <c r="M75" t="s">
        <v>473</v>
      </c>
      <c r="N75" t="s">
        <v>473</v>
      </c>
      <c r="O75" t="s">
        <v>473</v>
      </c>
      <c r="P75">
        <v>0</v>
      </c>
      <c r="Q75">
        <v>0.2</v>
      </c>
      <c r="R75">
        <v>0.2</v>
      </c>
      <c r="S75">
        <v>0.3</v>
      </c>
      <c r="T75">
        <v>0.5</v>
      </c>
      <c r="U75">
        <v>0.5</v>
      </c>
      <c r="V75">
        <v>0.5</v>
      </c>
      <c r="W75">
        <v>0.6</v>
      </c>
      <c r="X75">
        <v>1.3</v>
      </c>
      <c r="Y75" t="s">
        <v>473</v>
      </c>
      <c r="Z75" t="s">
        <v>473</v>
      </c>
      <c r="AA75" t="s">
        <v>473</v>
      </c>
      <c r="AB75" t="s">
        <v>473</v>
      </c>
      <c r="AC75"/>
      <c r="AD75"/>
      <c r="AE75"/>
      <c r="AF75"/>
      <c r="AG75"/>
      <c r="AH75"/>
      <c r="AI75"/>
      <c r="AJ75"/>
      <c r="AK75"/>
      <c r="AL75"/>
      <c r="AM75"/>
      <c r="AN75"/>
      <c r="AO75"/>
      <c r="AP75"/>
      <c r="AQ75"/>
      <c r="AR75"/>
      <c r="AS75"/>
      <c r="AT75"/>
      <c r="AU75"/>
      <c r="AV75"/>
    </row>
    <row r="76" spans="1:28" s="1" customFormat="1" ht="15">
      <c r="A76" s="3" t="s">
        <v>181</v>
      </c>
      <c r="B76" s="98"/>
      <c r="C76" s="55"/>
      <c r="D76" s="48"/>
      <c r="E76" s="48"/>
      <c r="F76" s="48"/>
      <c r="G76" s="48"/>
      <c r="H76" s="48"/>
      <c r="I76" s="88"/>
      <c r="J76" s="88"/>
      <c r="K76" s="88"/>
      <c r="L76" s="88"/>
      <c r="M76" s="88"/>
      <c r="N76" s="88"/>
      <c r="O76" s="88"/>
      <c r="P76" s="88"/>
      <c r="Q76" s="88"/>
      <c r="R76" s="88"/>
      <c r="S76" s="88"/>
      <c r="T76" s="88"/>
      <c r="U76" s="88"/>
      <c r="V76" s="88"/>
      <c r="W76" s="88"/>
      <c r="X76" s="88"/>
      <c r="Y76" s="88"/>
      <c r="Z76" s="88"/>
      <c r="AA76" s="88"/>
      <c r="AB76" s="81"/>
    </row>
    <row r="77" spans="1:48" s="1" customFormat="1" ht="12">
      <c r="A77" s="1" t="s">
        <v>244</v>
      </c>
      <c r="B77" s="98"/>
      <c r="C77">
        <v>2</v>
      </c>
      <c r="D77">
        <v>1.9</v>
      </c>
      <c r="E77">
        <v>2</v>
      </c>
      <c r="F77">
        <v>1.9</v>
      </c>
      <c r="G77">
        <v>1.9</v>
      </c>
      <c r="H77">
        <v>1.8</v>
      </c>
      <c r="I77">
        <v>1.7</v>
      </c>
      <c r="J77">
        <v>1.6</v>
      </c>
      <c r="K77">
        <v>1.4</v>
      </c>
      <c r="L77">
        <v>1.2</v>
      </c>
      <c r="M77">
        <v>1.3</v>
      </c>
      <c r="N77">
        <v>1.2</v>
      </c>
      <c r="O77">
        <v>1.1</v>
      </c>
      <c r="P77">
        <v>1.2</v>
      </c>
      <c r="Q77">
        <v>1.2</v>
      </c>
      <c r="R77">
        <v>1.1</v>
      </c>
      <c r="S77">
        <v>1.1</v>
      </c>
      <c r="T77">
        <v>1.1</v>
      </c>
      <c r="U77">
        <v>1.2</v>
      </c>
      <c r="V77">
        <v>1.2</v>
      </c>
      <c r="W77">
        <v>1.3</v>
      </c>
      <c r="X77">
        <v>1.4</v>
      </c>
      <c r="Y77">
        <v>1.2</v>
      </c>
      <c r="Z77">
        <v>1.2</v>
      </c>
      <c r="AA77" s="9">
        <v>1.1</v>
      </c>
      <c r="AB77" s="116">
        <v>1</v>
      </c>
      <c r="AC77"/>
      <c r="AD77"/>
      <c r="AE77"/>
      <c r="AF77"/>
      <c r="AG77"/>
      <c r="AH77"/>
      <c r="AI77"/>
      <c r="AJ77"/>
      <c r="AK77"/>
      <c r="AL77"/>
      <c r="AM77"/>
      <c r="AN77"/>
      <c r="AO77"/>
      <c r="AP77"/>
      <c r="AQ77"/>
      <c r="AR77"/>
      <c r="AS77"/>
      <c r="AT77"/>
      <c r="AU77"/>
      <c r="AV77"/>
    </row>
    <row r="78" spans="1:48" s="1" customFormat="1" ht="12">
      <c r="A78" s="1" t="s">
        <v>245</v>
      </c>
      <c r="B78" s="107">
        <v>36</v>
      </c>
      <c r="C78">
        <v>5.7</v>
      </c>
      <c r="D78">
        <v>5.5</v>
      </c>
      <c r="E78">
        <v>5.3</v>
      </c>
      <c r="F78">
        <v>4.7</v>
      </c>
      <c r="G78">
        <v>4.8</v>
      </c>
      <c r="H78">
        <v>4.5</v>
      </c>
      <c r="I78">
        <v>4.1</v>
      </c>
      <c r="J78">
        <v>3.8</v>
      </c>
      <c r="K78">
        <v>3.5</v>
      </c>
      <c r="L78">
        <v>3.3</v>
      </c>
      <c r="M78">
        <v>3.1</v>
      </c>
      <c r="N78">
        <v>3</v>
      </c>
      <c r="O78">
        <v>3</v>
      </c>
      <c r="P78">
        <v>3</v>
      </c>
      <c r="Q78">
        <v>3.4</v>
      </c>
      <c r="R78">
        <v>3.7</v>
      </c>
      <c r="S78">
        <v>3.9</v>
      </c>
      <c r="T78">
        <v>4</v>
      </c>
      <c r="U78">
        <v>3.9</v>
      </c>
      <c r="V78">
        <v>4</v>
      </c>
      <c r="W78">
        <v>4.3</v>
      </c>
      <c r="X78">
        <v>4.8</v>
      </c>
      <c r="Y78">
        <v>4.8</v>
      </c>
      <c r="Z78">
        <v>4.7</v>
      </c>
      <c r="AA78">
        <v>4.4</v>
      </c>
      <c r="AB78">
        <v>3.8</v>
      </c>
      <c r="AC78"/>
      <c r="AD78"/>
      <c r="AE78"/>
      <c r="AF78"/>
      <c r="AG78"/>
      <c r="AH78"/>
      <c r="AI78"/>
      <c r="AJ78"/>
      <c r="AK78"/>
      <c r="AL78"/>
      <c r="AM78"/>
      <c r="AN78"/>
      <c r="AO78"/>
      <c r="AP78"/>
      <c r="AQ78"/>
      <c r="AR78"/>
      <c r="AS78"/>
      <c r="AT78"/>
      <c r="AU78"/>
      <c r="AV78"/>
    </row>
    <row r="79" spans="1:28" s="1" customFormat="1" ht="15">
      <c r="A79" s="3" t="s">
        <v>182</v>
      </c>
      <c r="B79" s="98"/>
      <c r="C79" s="55"/>
      <c r="D79" s="48"/>
      <c r="E79" s="48"/>
      <c r="F79" s="48"/>
      <c r="G79" s="48"/>
      <c r="H79" s="48"/>
      <c r="I79" s="88"/>
      <c r="J79" s="88"/>
      <c r="K79" s="88"/>
      <c r="L79" s="88"/>
      <c r="M79" s="88"/>
      <c r="N79" s="88"/>
      <c r="O79" s="88"/>
      <c r="P79" s="89"/>
      <c r="Q79" s="88"/>
      <c r="R79" s="88"/>
      <c r="S79" s="88"/>
      <c r="T79" s="88"/>
      <c r="U79" s="88"/>
      <c r="V79" s="88"/>
      <c r="W79" s="88"/>
      <c r="X79" s="88"/>
      <c r="Y79" s="88"/>
      <c r="Z79" s="88"/>
      <c r="AA79" s="88"/>
      <c r="AB79" s="81"/>
    </row>
    <row r="80" spans="1:48" s="1" customFormat="1" ht="12">
      <c r="A80" s="1" t="s">
        <v>421</v>
      </c>
      <c r="B80" s="98"/>
      <c r="C80" s="84">
        <v>2</v>
      </c>
      <c r="D80" s="84">
        <v>1.8</v>
      </c>
      <c r="E80" s="84">
        <v>1.4</v>
      </c>
      <c r="F80" s="84">
        <v>1.4</v>
      </c>
      <c r="G80" s="84">
        <v>1.3</v>
      </c>
      <c r="H80" s="84">
        <v>1.3</v>
      </c>
      <c r="I80">
        <v>1.5</v>
      </c>
      <c r="J80">
        <v>1.5</v>
      </c>
      <c r="K80">
        <v>1.2</v>
      </c>
      <c r="L80">
        <v>1.1</v>
      </c>
      <c r="M80">
        <v>1.1</v>
      </c>
      <c r="N80">
        <v>1.2</v>
      </c>
      <c r="O80">
        <v>1.1</v>
      </c>
      <c r="P80">
        <v>1.2</v>
      </c>
      <c r="Q80">
        <v>1.1</v>
      </c>
      <c r="R80">
        <v>1.1</v>
      </c>
      <c r="S80">
        <v>1</v>
      </c>
      <c r="T80">
        <v>0.9</v>
      </c>
      <c r="U80">
        <v>0.9</v>
      </c>
      <c r="V80">
        <v>0.9</v>
      </c>
      <c r="W80">
        <v>0.8</v>
      </c>
      <c r="X80">
        <v>1</v>
      </c>
      <c r="Y80">
        <v>0.9</v>
      </c>
      <c r="Z80">
        <v>0.9</v>
      </c>
      <c r="AA80">
        <v>1</v>
      </c>
      <c r="AB80" s="84">
        <v>0.9</v>
      </c>
      <c r="AC80"/>
      <c r="AD80"/>
      <c r="AE80"/>
      <c r="AF80"/>
      <c r="AG80"/>
      <c r="AH80"/>
      <c r="AI80"/>
      <c r="AJ80"/>
      <c r="AK80"/>
      <c r="AL80"/>
      <c r="AM80"/>
      <c r="AN80"/>
      <c r="AO80"/>
      <c r="AP80"/>
      <c r="AQ80"/>
      <c r="AR80"/>
      <c r="AS80"/>
      <c r="AT80"/>
      <c r="AU80"/>
      <c r="AV80"/>
    </row>
    <row r="81" spans="1:48" s="1" customFormat="1" ht="12">
      <c r="A81" s="1" t="s">
        <v>422</v>
      </c>
      <c r="B81" s="107">
        <v>37</v>
      </c>
      <c r="C81" t="s">
        <v>473</v>
      </c>
      <c r="D81" s="84">
        <v>2.2</v>
      </c>
      <c r="E81" s="84">
        <v>2.8</v>
      </c>
      <c r="F81" s="84">
        <v>2.7</v>
      </c>
      <c r="G81" s="84">
        <v>2.5</v>
      </c>
      <c r="H81" s="84">
        <v>1.9</v>
      </c>
      <c r="I81" s="84">
        <v>2.3</v>
      </c>
      <c r="J81" s="84">
        <v>2.1</v>
      </c>
      <c r="K81" s="84">
        <v>2</v>
      </c>
      <c r="L81" s="84">
        <v>2.3</v>
      </c>
      <c r="M81" s="84">
        <v>2.7</v>
      </c>
      <c r="N81">
        <v>2.1</v>
      </c>
      <c r="O81">
        <v>2.1</v>
      </c>
      <c r="P81">
        <v>2.3</v>
      </c>
      <c r="Q81">
        <v>2</v>
      </c>
      <c r="R81">
        <v>2.2</v>
      </c>
      <c r="S81">
        <v>1.9</v>
      </c>
      <c r="T81">
        <v>1.8</v>
      </c>
      <c r="U81">
        <v>1.6</v>
      </c>
      <c r="V81">
        <v>1.7</v>
      </c>
      <c r="W81">
        <v>2</v>
      </c>
      <c r="X81">
        <v>2</v>
      </c>
      <c r="Y81">
        <v>1.7</v>
      </c>
      <c r="Z81">
        <v>1.5</v>
      </c>
      <c r="AA81">
        <v>1.5</v>
      </c>
      <c r="AB81">
        <v>1.5</v>
      </c>
      <c r="AC81"/>
      <c r="AD81"/>
      <c r="AE81"/>
      <c r="AF81"/>
      <c r="AG81"/>
      <c r="AH81"/>
      <c r="AI81"/>
      <c r="AJ81"/>
      <c r="AK81"/>
      <c r="AL81"/>
      <c r="AM81"/>
      <c r="AN81"/>
      <c r="AO81"/>
      <c r="AP81"/>
      <c r="AQ81"/>
      <c r="AR81"/>
      <c r="AS81"/>
      <c r="AT81"/>
      <c r="AU81"/>
      <c r="AV81"/>
    </row>
    <row r="82" spans="1:48" s="1" customFormat="1" ht="12">
      <c r="A82" s="1" t="s">
        <v>325</v>
      </c>
      <c r="B82" s="98"/>
      <c r="C82" s="84">
        <v>2.1</v>
      </c>
      <c r="D82" s="84">
        <v>2.7</v>
      </c>
      <c r="E82" s="84">
        <v>6.3</v>
      </c>
      <c r="F82" s="84">
        <v>2</v>
      </c>
      <c r="G82" s="84">
        <v>1.5</v>
      </c>
      <c r="H82" s="84">
        <v>1.9</v>
      </c>
      <c r="I82" s="84">
        <v>2</v>
      </c>
      <c r="J82">
        <v>1.9</v>
      </c>
      <c r="K82">
        <v>1.7</v>
      </c>
      <c r="L82">
        <v>1.6</v>
      </c>
      <c r="M82">
        <v>1.7</v>
      </c>
      <c r="N82">
        <v>1.7</v>
      </c>
      <c r="O82">
        <v>1.8</v>
      </c>
      <c r="P82">
        <v>2</v>
      </c>
      <c r="Q82">
        <v>1.9</v>
      </c>
      <c r="R82">
        <v>1.5</v>
      </c>
      <c r="S82">
        <v>1.5</v>
      </c>
      <c r="T82">
        <v>1.5</v>
      </c>
      <c r="U82">
        <v>1.5</v>
      </c>
      <c r="V82">
        <v>1.5</v>
      </c>
      <c r="W82">
        <v>1.5</v>
      </c>
      <c r="X82">
        <v>1.6</v>
      </c>
      <c r="Y82">
        <v>1.6</v>
      </c>
      <c r="Z82">
        <v>1.5</v>
      </c>
      <c r="AA82">
        <v>1.5</v>
      </c>
      <c r="AB82">
        <v>1.4</v>
      </c>
      <c r="AC82"/>
      <c r="AD82"/>
      <c r="AE82"/>
      <c r="AF82"/>
      <c r="AG82"/>
      <c r="AH82"/>
      <c r="AI82"/>
      <c r="AJ82"/>
      <c r="AK82"/>
      <c r="AL82"/>
      <c r="AM82"/>
      <c r="AN82"/>
      <c r="AO82"/>
      <c r="AP82"/>
      <c r="AQ82"/>
      <c r="AR82"/>
      <c r="AS82"/>
      <c r="AT82"/>
      <c r="AU82"/>
      <c r="AV82"/>
    </row>
    <row r="83" spans="1:48" s="1" customFormat="1" ht="12">
      <c r="A83" s="1" t="s">
        <v>355</v>
      </c>
      <c r="B83" s="107" t="s">
        <v>41</v>
      </c>
      <c r="C83" s="84">
        <v>4.3</v>
      </c>
      <c r="D83" s="84">
        <v>3.5</v>
      </c>
      <c r="E83">
        <v>3.4</v>
      </c>
      <c r="F83">
        <v>2.8</v>
      </c>
      <c r="G83">
        <v>2.6</v>
      </c>
      <c r="H83">
        <v>2.7</v>
      </c>
      <c r="I83">
        <v>2.6</v>
      </c>
      <c r="J83">
        <v>2.6</v>
      </c>
      <c r="K83">
        <v>2.5</v>
      </c>
      <c r="L83">
        <v>2.6</v>
      </c>
      <c r="M83">
        <v>2.7</v>
      </c>
      <c r="N83">
        <v>2.8</v>
      </c>
      <c r="O83">
        <v>2.8</v>
      </c>
      <c r="P83">
        <v>2.8</v>
      </c>
      <c r="Q83">
        <v>2.6</v>
      </c>
      <c r="R83">
        <v>2.4</v>
      </c>
      <c r="S83">
        <v>2.5</v>
      </c>
      <c r="T83">
        <v>2.4</v>
      </c>
      <c r="U83">
        <v>2.4</v>
      </c>
      <c r="V83">
        <v>2.3</v>
      </c>
      <c r="W83">
        <v>2.5</v>
      </c>
      <c r="X83">
        <v>2.2</v>
      </c>
      <c r="Y83">
        <v>2.2</v>
      </c>
      <c r="Z83">
        <v>2.2</v>
      </c>
      <c r="AA83">
        <v>2</v>
      </c>
      <c r="AB83" s="84">
        <v>1.9</v>
      </c>
      <c r="AC83"/>
      <c r="AD83"/>
      <c r="AE83"/>
      <c r="AF83"/>
      <c r="AG83"/>
      <c r="AH83"/>
      <c r="AI83"/>
      <c r="AJ83"/>
      <c r="AK83"/>
      <c r="AL83"/>
      <c r="AM83"/>
      <c r="AN83"/>
      <c r="AO83"/>
      <c r="AP83"/>
      <c r="AQ83"/>
      <c r="AR83"/>
      <c r="AS83"/>
      <c r="AT83"/>
      <c r="AU83"/>
      <c r="AV83"/>
    </row>
    <row r="84" spans="1:48" s="1" customFormat="1" ht="12">
      <c r="A84" s="1" t="s">
        <v>363</v>
      </c>
      <c r="B84" s="107">
        <v>39</v>
      </c>
      <c r="C84" s="84">
        <v>1.5</v>
      </c>
      <c r="D84" s="84">
        <v>1.6</v>
      </c>
      <c r="E84">
        <v>1.6</v>
      </c>
      <c r="F84">
        <v>1.6</v>
      </c>
      <c r="G84">
        <v>1.8</v>
      </c>
      <c r="H84">
        <v>2.2</v>
      </c>
      <c r="I84">
        <v>2.1</v>
      </c>
      <c r="J84">
        <v>2.4</v>
      </c>
      <c r="K84">
        <v>3.7</v>
      </c>
      <c r="L84">
        <v>2.3</v>
      </c>
      <c r="M84">
        <v>2.9</v>
      </c>
      <c r="N84">
        <v>3.2</v>
      </c>
      <c r="O84">
        <v>3</v>
      </c>
      <c r="P84">
        <v>3.3</v>
      </c>
      <c r="Q84">
        <v>3.4</v>
      </c>
      <c r="R84">
        <v>3.5</v>
      </c>
      <c r="S84">
        <v>3.5</v>
      </c>
      <c r="T84">
        <v>3.4</v>
      </c>
      <c r="U84">
        <v>3.3</v>
      </c>
      <c r="V84">
        <v>3.3</v>
      </c>
      <c r="W84">
        <v>3.7</v>
      </c>
      <c r="X84">
        <v>3.9</v>
      </c>
      <c r="Y84">
        <v>3.6</v>
      </c>
      <c r="Z84">
        <v>3.1</v>
      </c>
      <c r="AA84">
        <v>3.2</v>
      </c>
      <c r="AB84">
        <v>3.4</v>
      </c>
      <c r="AC84"/>
      <c r="AD84"/>
      <c r="AE84"/>
      <c r="AF84"/>
      <c r="AG84"/>
      <c r="AH84"/>
      <c r="AI84"/>
      <c r="AJ84"/>
      <c r="AK84"/>
      <c r="AL84"/>
      <c r="AM84"/>
      <c r="AN84"/>
      <c r="AO84"/>
      <c r="AP84"/>
      <c r="AQ84"/>
      <c r="AR84"/>
      <c r="AS84"/>
      <c r="AT84"/>
      <c r="AU84"/>
      <c r="AV84"/>
    </row>
    <row r="85" spans="1:48" s="1" customFormat="1" ht="12">
      <c r="A85" s="1" t="s">
        <v>364</v>
      </c>
      <c r="B85" s="107">
        <v>40</v>
      </c>
      <c r="C85">
        <v>2</v>
      </c>
      <c r="D85">
        <v>1.9</v>
      </c>
      <c r="E85">
        <v>1.9</v>
      </c>
      <c r="F85">
        <v>1.8</v>
      </c>
      <c r="G85">
        <v>1.7</v>
      </c>
      <c r="H85">
        <v>0.9</v>
      </c>
      <c r="I85">
        <v>0.9</v>
      </c>
      <c r="J85">
        <v>1.3</v>
      </c>
      <c r="K85">
        <v>1.1</v>
      </c>
      <c r="L85">
        <v>1.2</v>
      </c>
      <c r="M85">
        <v>1.4</v>
      </c>
      <c r="N85">
        <v>0.9</v>
      </c>
      <c r="O85">
        <v>0.4</v>
      </c>
      <c r="P85">
        <v>0.5</v>
      </c>
      <c r="Q85">
        <v>0.6</v>
      </c>
      <c r="R85">
        <v>0.8</v>
      </c>
      <c r="S85">
        <v>0.7</v>
      </c>
      <c r="T85">
        <v>0.9</v>
      </c>
      <c r="U85">
        <v>0.8</v>
      </c>
      <c r="V85">
        <v>1.1</v>
      </c>
      <c r="W85">
        <v>1.2</v>
      </c>
      <c r="X85">
        <v>1.4</v>
      </c>
      <c r="Y85">
        <v>1.4</v>
      </c>
      <c r="Z85">
        <v>1.5</v>
      </c>
      <c r="AA85">
        <v>1.8</v>
      </c>
      <c r="AB85">
        <v>1.7</v>
      </c>
      <c r="AC85"/>
      <c r="AD85"/>
      <c r="AE85"/>
      <c r="AF85"/>
      <c r="AG85"/>
      <c r="AH85"/>
      <c r="AI85"/>
      <c r="AJ85"/>
      <c r="AK85"/>
      <c r="AL85"/>
      <c r="AM85"/>
      <c r="AN85"/>
      <c r="AO85"/>
      <c r="AP85"/>
      <c r="AQ85"/>
      <c r="AR85"/>
      <c r="AS85"/>
      <c r="AT85"/>
      <c r="AU85"/>
      <c r="AV85"/>
    </row>
    <row r="86" spans="1:48" s="1" customFormat="1" ht="12">
      <c r="A86" s="1" t="s">
        <v>413</v>
      </c>
      <c r="B86" s="107" t="s">
        <v>42</v>
      </c>
      <c r="C86" s="84">
        <v>2</v>
      </c>
      <c r="D86" s="84">
        <v>1.2</v>
      </c>
      <c r="E86">
        <v>0.9</v>
      </c>
      <c r="F86">
        <v>0.6</v>
      </c>
      <c r="G86">
        <v>1</v>
      </c>
      <c r="H86">
        <v>1</v>
      </c>
      <c r="I86">
        <v>1</v>
      </c>
      <c r="J86">
        <v>0.9</v>
      </c>
      <c r="K86">
        <v>0.8</v>
      </c>
      <c r="L86" t="s">
        <v>473</v>
      </c>
      <c r="M86" t="s">
        <v>473</v>
      </c>
      <c r="N86" t="s">
        <v>473</v>
      </c>
      <c r="O86">
        <v>1.5</v>
      </c>
      <c r="P86">
        <v>1.7</v>
      </c>
      <c r="Q86">
        <v>1.9</v>
      </c>
      <c r="R86">
        <v>1.9</v>
      </c>
      <c r="S86">
        <v>1.8</v>
      </c>
      <c r="T86">
        <v>1.9</v>
      </c>
      <c r="U86">
        <v>1.8</v>
      </c>
      <c r="V86">
        <v>2</v>
      </c>
      <c r="W86">
        <v>2.2</v>
      </c>
      <c r="X86">
        <v>2.3</v>
      </c>
      <c r="Y86">
        <v>1.3</v>
      </c>
      <c r="Z86">
        <v>1.2</v>
      </c>
      <c r="AA86">
        <v>1.1</v>
      </c>
      <c r="AB86">
        <v>1.1</v>
      </c>
      <c r="AC86"/>
      <c r="AD86"/>
      <c r="AE86"/>
      <c r="AF86"/>
      <c r="AG86"/>
      <c r="AH86"/>
      <c r="AI86"/>
      <c r="AJ86"/>
      <c r="AK86"/>
      <c r="AL86"/>
      <c r="AM86"/>
      <c r="AN86"/>
      <c r="AO86"/>
      <c r="AP86"/>
      <c r="AQ86"/>
      <c r="AR86"/>
      <c r="AS86"/>
      <c r="AT86"/>
      <c r="AU86"/>
      <c r="AV86"/>
    </row>
    <row r="87" spans="1:48" s="1" customFormat="1" ht="12">
      <c r="A87" s="1" t="s">
        <v>414</v>
      </c>
      <c r="B87" s="107">
        <v>42</v>
      </c>
      <c r="C87" t="s">
        <v>473</v>
      </c>
      <c r="D87" s="84">
        <v>1.8</v>
      </c>
      <c r="E87" s="84">
        <v>1.7</v>
      </c>
      <c r="F87" s="84">
        <v>2</v>
      </c>
      <c r="G87" s="84">
        <v>2</v>
      </c>
      <c r="H87" s="84">
        <v>1.5</v>
      </c>
      <c r="I87" s="84">
        <v>1.5</v>
      </c>
      <c r="J87" s="84">
        <v>1.6</v>
      </c>
      <c r="K87" s="84">
        <v>1.5</v>
      </c>
      <c r="L87" s="84">
        <v>1.7</v>
      </c>
      <c r="M87" s="84">
        <v>1.6</v>
      </c>
      <c r="N87" s="84">
        <v>1.4</v>
      </c>
      <c r="O87" s="84">
        <v>1.4</v>
      </c>
      <c r="P87" s="84">
        <v>0.2</v>
      </c>
      <c r="Q87" s="84">
        <v>1.1</v>
      </c>
      <c r="R87" s="84">
        <v>1</v>
      </c>
      <c r="S87" s="84">
        <v>1.1</v>
      </c>
      <c r="T87" s="84">
        <v>0.9</v>
      </c>
      <c r="U87" s="84">
        <v>1</v>
      </c>
      <c r="V87">
        <v>1</v>
      </c>
      <c r="W87">
        <v>1</v>
      </c>
      <c r="X87">
        <v>1.1</v>
      </c>
      <c r="Y87">
        <v>1.1</v>
      </c>
      <c r="Z87">
        <v>1.2</v>
      </c>
      <c r="AA87">
        <v>1.3</v>
      </c>
      <c r="AB87">
        <v>1.6</v>
      </c>
      <c r="AC87"/>
      <c r="AD87"/>
      <c r="AE87"/>
      <c r="AF87"/>
      <c r="AG87"/>
      <c r="AH87"/>
      <c r="AI87"/>
      <c r="AJ87"/>
      <c r="AK87"/>
      <c r="AL87"/>
      <c r="AM87"/>
      <c r="AN87"/>
      <c r="AO87"/>
      <c r="AP87"/>
      <c r="AQ87"/>
      <c r="AR87"/>
      <c r="AS87"/>
      <c r="AT87"/>
      <c r="AU87"/>
      <c r="AV87"/>
    </row>
    <row r="88" spans="1:48" s="1" customFormat="1" ht="12">
      <c r="A88" s="1" t="s">
        <v>430</v>
      </c>
      <c r="B88" s="107">
        <v>43</v>
      </c>
      <c r="C88" t="s">
        <v>473</v>
      </c>
      <c r="D88" s="87">
        <v>0.2</v>
      </c>
      <c r="E88" s="87">
        <v>0.1</v>
      </c>
      <c r="F88" s="87">
        <v>1.2</v>
      </c>
      <c r="G88" s="87">
        <v>1.8</v>
      </c>
      <c r="H88" s="87">
        <v>1.9</v>
      </c>
      <c r="I88" s="87">
        <v>1.8</v>
      </c>
      <c r="J88" s="87">
        <v>1.9</v>
      </c>
      <c r="K88" s="87">
        <v>1.8</v>
      </c>
      <c r="L88" s="87">
        <v>2</v>
      </c>
      <c r="M88" s="87">
        <v>2</v>
      </c>
      <c r="N88">
        <v>2</v>
      </c>
      <c r="O88">
        <v>1.8</v>
      </c>
      <c r="P88">
        <v>1.7</v>
      </c>
      <c r="Q88">
        <v>1.5</v>
      </c>
      <c r="R88">
        <v>1.5</v>
      </c>
      <c r="S88">
        <v>1.4</v>
      </c>
      <c r="T88">
        <v>1.5</v>
      </c>
      <c r="U88">
        <v>1.3</v>
      </c>
      <c r="V88">
        <v>1.2</v>
      </c>
      <c r="W88">
        <v>1.1</v>
      </c>
      <c r="X88">
        <v>1.4</v>
      </c>
      <c r="Y88">
        <v>1.3</v>
      </c>
      <c r="Z88">
        <v>1.1</v>
      </c>
      <c r="AA88">
        <v>1.3</v>
      </c>
      <c r="AB88">
        <v>1.4</v>
      </c>
      <c r="AC88"/>
      <c r="AD88"/>
      <c r="AE88"/>
      <c r="AF88"/>
      <c r="AG88"/>
      <c r="AH88"/>
      <c r="AI88"/>
      <c r="AJ88"/>
      <c r="AK88"/>
      <c r="AL88"/>
      <c r="AM88"/>
      <c r="AN88"/>
      <c r="AO88"/>
      <c r="AP88"/>
      <c r="AQ88"/>
      <c r="AR88"/>
      <c r="AS88"/>
      <c r="AT88"/>
      <c r="AU88"/>
      <c r="AV88"/>
    </row>
    <row r="89" spans="1:48" s="1" customFormat="1" ht="12">
      <c r="A89" s="1" t="s">
        <v>431</v>
      </c>
      <c r="B89" s="98"/>
      <c r="C89" s="84">
        <v>3.2</v>
      </c>
      <c r="D89" s="84">
        <v>3.5</v>
      </c>
      <c r="E89" s="84">
        <v>3.5</v>
      </c>
      <c r="F89">
        <v>2.4</v>
      </c>
      <c r="G89">
        <v>2.8</v>
      </c>
      <c r="H89">
        <v>2.8</v>
      </c>
      <c r="I89">
        <v>2.6</v>
      </c>
      <c r="J89">
        <v>2.7</v>
      </c>
      <c r="K89">
        <v>2.8</v>
      </c>
      <c r="L89">
        <v>2.4</v>
      </c>
      <c r="M89">
        <v>2.3</v>
      </c>
      <c r="N89">
        <v>2.4</v>
      </c>
      <c r="O89">
        <v>2.5</v>
      </c>
      <c r="P89">
        <v>2.5</v>
      </c>
      <c r="Q89">
        <v>2.5</v>
      </c>
      <c r="R89">
        <v>2.3</v>
      </c>
      <c r="S89">
        <v>2.1</v>
      </c>
      <c r="T89">
        <v>2.1</v>
      </c>
      <c r="U89">
        <v>2.1</v>
      </c>
      <c r="V89">
        <v>1.8</v>
      </c>
      <c r="W89">
        <v>2</v>
      </c>
      <c r="X89">
        <v>2.2</v>
      </c>
      <c r="Y89">
        <v>2</v>
      </c>
      <c r="Z89">
        <v>1.9</v>
      </c>
      <c r="AA89">
        <v>1.9</v>
      </c>
      <c r="AB89">
        <v>1.9</v>
      </c>
      <c r="AC89"/>
      <c r="AD89"/>
      <c r="AE89"/>
      <c r="AF89"/>
      <c r="AG89"/>
      <c r="AH89"/>
      <c r="AI89"/>
      <c r="AJ89"/>
      <c r="AK89"/>
      <c r="AL89"/>
      <c r="AM89"/>
      <c r="AN89"/>
      <c r="AO89"/>
      <c r="AP89"/>
      <c r="AQ89"/>
      <c r="AR89"/>
      <c r="AS89"/>
      <c r="AT89"/>
      <c r="AU89"/>
      <c r="AV89"/>
    </row>
    <row r="90" spans="1:48" s="1" customFormat="1" ht="12">
      <c r="A90" s="1" t="s">
        <v>432</v>
      </c>
      <c r="B90" s="107" t="s">
        <v>65</v>
      </c>
      <c r="C90" t="s">
        <v>473</v>
      </c>
      <c r="D90" t="s">
        <v>473</v>
      </c>
      <c r="E90" t="s">
        <v>473</v>
      </c>
      <c r="F90" s="84">
        <v>1.8</v>
      </c>
      <c r="G90" s="84">
        <v>1.6</v>
      </c>
      <c r="H90" s="84">
        <v>2.1</v>
      </c>
      <c r="I90">
        <v>1.6</v>
      </c>
      <c r="J90">
        <v>1.5</v>
      </c>
      <c r="K90">
        <v>1</v>
      </c>
      <c r="L90">
        <v>1.8</v>
      </c>
      <c r="M90">
        <v>1.6</v>
      </c>
      <c r="N90">
        <v>1.4</v>
      </c>
      <c r="O90">
        <v>1.5</v>
      </c>
      <c r="P90">
        <v>1.6</v>
      </c>
      <c r="Q90">
        <v>1.2</v>
      </c>
      <c r="R90">
        <v>1.2</v>
      </c>
      <c r="S90">
        <v>1.3</v>
      </c>
      <c r="T90">
        <v>1.4</v>
      </c>
      <c r="U90">
        <v>1.6</v>
      </c>
      <c r="V90">
        <v>1.3</v>
      </c>
      <c r="W90">
        <v>1.4</v>
      </c>
      <c r="X90">
        <v>1.2</v>
      </c>
      <c r="Y90">
        <v>0.9</v>
      </c>
      <c r="Z90">
        <v>0.8</v>
      </c>
      <c r="AA90">
        <v>1.3</v>
      </c>
      <c r="AB90">
        <v>1.4</v>
      </c>
      <c r="AC90"/>
      <c r="AD90"/>
      <c r="AE90"/>
      <c r="AF90"/>
      <c r="AG90"/>
      <c r="AH90"/>
      <c r="AI90"/>
      <c r="AJ90"/>
      <c r="AK90"/>
      <c r="AL90"/>
      <c r="AM90"/>
      <c r="AN90"/>
      <c r="AO90"/>
      <c r="AP90"/>
      <c r="AQ90"/>
      <c r="AR90"/>
      <c r="AS90"/>
      <c r="AT90"/>
      <c r="AU90"/>
      <c r="AV90"/>
    </row>
    <row r="91" spans="1:28" s="1" customFormat="1" ht="15">
      <c r="A91" s="4" t="s">
        <v>470</v>
      </c>
      <c r="B91" s="98"/>
      <c r="C91" s="55"/>
      <c r="D91" s="48"/>
      <c r="E91" s="48"/>
      <c r="F91" s="48"/>
      <c r="G91" s="48"/>
      <c r="H91" s="48"/>
      <c r="I91" s="88"/>
      <c r="J91" s="88"/>
      <c r="K91" s="88"/>
      <c r="L91" s="88"/>
      <c r="M91" s="88"/>
      <c r="N91" s="88"/>
      <c r="O91" s="88"/>
      <c r="P91" s="88"/>
      <c r="Q91" s="88"/>
      <c r="R91" s="88"/>
      <c r="S91" s="88"/>
      <c r="T91" s="88"/>
      <c r="U91" s="88"/>
      <c r="V91" s="88"/>
      <c r="W91" s="88"/>
      <c r="X91" s="88"/>
      <c r="Y91" s="88"/>
      <c r="Z91" s="88"/>
      <c r="AA91" s="88"/>
      <c r="AB91" s="81"/>
    </row>
    <row r="92" spans="1:28" s="1" customFormat="1" ht="15">
      <c r="A92" s="3" t="s">
        <v>196</v>
      </c>
      <c r="B92" s="98"/>
      <c r="C92" s="55"/>
      <c r="D92" s="48"/>
      <c r="E92" s="48"/>
      <c r="F92" s="48"/>
      <c r="G92" s="48"/>
      <c r="H92" s="48"/>
      <c r="I92" s="88"/>
      <c r="J92" s="88"/>
      <c r="K92" s="88"/>
      <c r="L92" s="88"/>
      <c r="M92" s="88"/>
      <c r="N92" s="88"/>
      <c r="O92" s="88"/>
      <c r="P92" s="88"/>
      <c r="Q92" s="88"/>
      <c r="R92" s="88"/>
      <c r="S92" s="88"/>
      <c r="T92" s="88"/>
      <c r="U92" s="88"/>
      <c r="V92" s="88"/>
      <c r="W92" s="88"/>
      <c r="X92" s="88"/>
      <c r="Y92" s="88"/>
      <c r="Z92" s="88"/>
      <c r="AA92" s="88"/>
      <c r="AB92" s="81"/>
    </row>
    <row r="93" spans="1:48" s="1" customFormat="1" ht="12">
      <c r="A93" s="1" t="s">
        <v>326</v>
      </c>
      <c r="B93" s="98"/>
      <c r="C93" t="s">
        <v>404</v>
      </c>
      <c r="D93" t="s">
        <v>404</v>
      </c>
      <c r="E93" t="s">
        <v>404</v>
      </c>
      <c r="F93" t="s">
        <v>404</v>
      </c>
      <c r="G93" t="s">
        <v>473</v>
      </c>
      <c r="H93" s="87">
        <v>1.1</v>
      </c>
      <c r="I93" s="87">
        <v>0.8</v>
      </c>
      <c r="J93">
        <v>1</v>
      </c>
      <c r="K93">
        <v>1.2</v>
      </c>
      <c r="L93">
        <v>1.1</v>
      </c>
      <c r="M93">
        <v>1.1</v>
      </c>
      <c r="N93">
        <v>0.8</v>
      </c>
      <c r="O93">
        <v>0.8</v>
      </c>
      <c r="P93">
        <v>1</v>
      </c>
      <c r="Q93">
        <v>1.1</v>
      </c>
      <c r="R93">
        <v>1.1</v>
      </c>
      <c r="S93">
        <v>1</v>
      </c>
      <c r="T93">
        <v>1</v>
      </c>
      <c r="U93">
        <v>1</v>
      </c>
      <c r="V93">
        <v>1.3</v>
      </c>
      <c r="W93">
        <v>1.1</v>
      </c>
      <c r="X93">
        <v>1.1</v>
      </c>
      <c r="Y93">
        <v>1.1</v>
      </c>
      <c r="Z93">
        <v>1</v>
      </c>
      <c r="AA93" s="84">
        <v>1.2</v>
      </c>
      <c r="AB93">
        <v>1.3</v>
      </c>
      <c r="AC93"/>
      <c r="AD93"/>
      <c r="AE93"/>
      <c r="AF93"/>
      <c r="AG93"/>
      <c r="AH93"/>
      <c r="AI93"/>
      <c r="AJ93"/>
      <c r="AK93"/>
      <c r="AL93"/>
      <c r="AM93"/>
      <c r="AN93"/>
      <c r="AO93"/>
      <c r="AP93"/>
      <c r="AQ93"/>
      <c r="AR93"/>
      <c r="AS93"/>
      <c r="AT93"/>
      <c r="AU93"/>
      <c r="AV93"/>
    </row>
    <row r="94" spans="1:48" s="1" customFormat="1" ht="12">
      <c r="A94" s="1" t="s">
        <v>452</v>
      </c>
      <c r="B94" s="107">
        <v>45</v>
      </c>
      <c r="C94" t="s">
        <v>404</v>
      </c>
      <c r="D94" t="s">
        <v>404</v>
      </c>
      <c r="E94" t="s">
        <v>404</v>
      </c>
      <c r="F94" t="s">
        <v>404</v>
      </c>
      <c r="G94">
        <v>1.6</v>
      </c>
      <c r="H94">
        <v>1.5</v>
      </c>
      <c r="I94">
        <v>2.6</v>
      </c>
      <c r="J94">
        <v>3.5</v>
      </c>
      <c r="K94">
        <v>3</v>
      </c>
      <c r="L94">
        <v>3.1</v>
      </c>
      <c r="M94">
        <v>2.7</v>
      </c>
      <c r="N94">
        <v>2.6</v>
      </c>
      <c r="O94">
        <v>2.9</v>
      </c>
      <c r="P94">
        <v>2.3</v>
      </c>
      <c r="Q94">
        <v>2.7</v>
      </c>
      <c r="R94">
        <v>2.9</v>
      </c>
      <c r="S94">
        <v>2.8</v>
      </c>
      <c r="T94">
        <v>3.1</v>
      </c>
      <c r="U94">
        <v>3.2</v>
      </c>
      <c r="V94">
        <v>3.1</v>
      </c>
      <c r="W94">
        <v>2.9</v>
      </c>
      <c r="X94">
        <v>3.2</v>
      </c>
      <c r="Y94">
        <v>3.8</v>
      </c>
      <c r="Z94">
        <v>3.4</v>
      </c>
      <c r="AA94">
        <v>3.3</v>
      </c>
      <c r="AB94">
        <v>3.3</v>
      </c>
      <c r="AC94"/>
      <c r="AD94"/>
      <c r="AE94"/>
      <c r="AF94"/>
      <c r="AG94"/>
      <c r="AH94"/>
      <c r="AI94"/>
      <c r="AJ94"/>
      <c r="AK94"/>
      <c r="AL94"/>
      <c r="AM94"/>
      <c r="AN94"/>
      <c r="AO94"/>
      <c r="AP94"/>
      <c r="AQ94"/>
      <c r="AR94"/>
      <c r="AS94"/>
      <c r="AT94"/>
      <c r="AU94"/>
      <c r="AV94"/>
    </row>
    <row r="95" spans="1:48" s="1" customFormat="1" ht="12">
      <c r="A95" s="1" t="s">
        <v>375</v>
      </c>
      <c r="B95" s="98"/>
      <c r="C95" t="s">
        <v>404</v>
      </c>
      <c r="D95" t="s">
        <v>404</v>
      </c>
      <c r="E95" t="s">
        <v>404</v>
      </c>
      <c r="F95" t="s">
        <v>404</v>
      </c>
      <c r="G95">
        <v>0.3</v>
      </c>
      <c r="H95">
        <v>3.5</v>
      </c>
      <c r="I95">
        <v>1.7</v>
      </c>
      <c r="J95">
        <v>1.1</v>
      </c>
      <c r="K95">
        <v>1.3</v>
      </c>
      <c r="L95">
        <v>1.7</v>
      </c>
      <c r="M95">
        <v>1.7</v>
      </c>
      <c r="N95">
        <v>1.4</v>
      </c>
      <c r="O95">
        <v>1.2</v>
      </c>
      <c r="P95">
        <v>1.2</v>
      </c>
      <c r="Q95">
        <v>2.1</v>
      </c>
      <c r="R95">
        <v>2.2</v>
      </c>
      <c r="S95">
        <v>2.2</v>
      </c>
      <c r="T95" t="s">
        <v>473</v>
      </c>
      <c r="U95" t="s">
        <v>473</v>
      </c>
      <c r="V95" t="s">
        <v>473</v>
      </c>
      <c r="W95" t="s">
        <v>473</v>
      </c>
      <c r="X95" t="s">
        <v>473</v>
      </c>
      <c r="Y95" t="s">
        <v>473</v>
      </c>
      <c r="Z95" t="s">
        <v>473</v>
      </c>
      <c r="AA95" t="s">
        <v>473</v>
      </c>
      <c r="AB95" t="s">
        <v>473</v>
      </c>
      <c r="AC95"/>
      <c r="AD95"/>
      <c r="AE95"/>
      <c r="AF95"/>
      <c r="AG95"/>
      <c r="AH95"/>
      <c r="AI95"/>
      <c r="AJ95"/>
      <c r="AK95"/>
      <c r="AL95"/>
      <c r="AM95"/>
      <c r="AN95"/>
      <c r="AO95"/>
      <c r="AP95"/>
      <c r="AQ95"/>
      <c r="AR95"/>
      <c r="AS95"/>
      <c r="AT95"/>
      <c r="AU95"/>
      <c r="AV95"/>
    </row>
    <row r="96" spans="1:48" s="1" customFormat="1" ht="12">
      <c r="A96" s="1" t="s">
        <v>376</v>
      </c>
      <c r="B96" s="107">
        <v>46</v>
      </c>
      <c r="C96" t="s">
        <v>404</v>
      </c>
      <c r="D96" t="s">
        <v>404</v>
      </c>
      <c r="E96" t="s">
        <v>404</v>
      </c>
      <c r="F96" t="s">
        <v>404</v>
      </c>
      <c r="G96" t="s">
        <v>473</v>
      </c>
      <c r="H96" t="s">
        <v>473</v>
      </c>
      <c r="I96">
        <v>1.8</v>
      </c>
      <c r="J96">
        <v>2.3</v>
      </c>
      <c r="K96">
        <v>2</v>
      </c>
      <c r="L96">
        <v>4</v>
      </c>
      <c r="M96">
        <v>3.1</v>
      </c>
      <c r="N96">
        <v>2.9</v>
      </c>
      <c r="O96" t="s">
        <v>473</v>
      </c>
      <c r="P96" t="s">
        <v>473</v>
      </c>
      <c r="Q96" t="s">
        <v>473</v>
      </c>
      <c r="R96" t="s">
        <v>473</v>
      </c>
      <c r="S96" t="s">
        <v>473</v>
      </c>
      <c r="T96" t="s">
        <v>473</v>
      </c>
      <c r="U96" t="s">
        <v>473</v>
      </c>
      <c r="V96" t="s">
        <v>473</v>
      </c>
      <c r="W96" t="s">
        <v>473</v>
      </c>
      <c r="X96" t="s">
        <v>473</v>
      </c>
      <c r="Y96" t="s">
        <v>473</v>
      </c>
      <c r="Z96" t="s">
        <v>473</v>
      </c>
      <c r="AA96" t="s">
        <v>473</v>
      </c>
      <c r="AB96" t="s">
        <v>473</v>
      </c>
      <c r="AC96"/>
      <c r="AD96"/>
      <c r="AE96"/>
      <c r="AF96"/>
      <c r="AG96"/>
      <c r="AH96"/>
      <c r="AI96"/>
      <c r="AJ96"/>
      <c r="AK96"/>
      <c r="AL96"/>
      <c r="AM96"/>
      <c r="AN96"/>
      <c r="AO96"/>
      <c r="AP96"/>
      <c r="AQ96"/>
      <c r="AR96"/>
      <c r="AS96"/>
      <c r="AT96"/>
      <c r="AU96"/>
      <c r="AV96"/>
    </row>
    <row r="97" spans="1:48" s="1" customFormat="1" ht="12">
      <c r="A97" s="1" t="s">
        <v>379</v>
      </c>
      <c r="B97" s="107">
        <v>47</v>
      </c>
      <c r="C97" t="s">
        <v>404</v>
      </c>
      <c r="D97" t="s">
        <v>404</v>
      </c>
      <c r="E97" t="s">
        <v>404</v>
      </c>
      <c r="F97" t="s">
        <v>404</v>
      </c>
      <c r="G97" t="s">
        <v>473</v>
      </c>
      <c r="H97" t="s">
        <v>473</v>
      </c>
      <c r="I97" s="87">
        <v>1.5</v>
      </c>
      <c r="J97" s="87">
        <v>1.1</v>
      </c>
      <c r="K97" s="87">
        <v>1.2</v>
      </c>
      <c r="L97" s="87">
        <v>1.4</v>
      </c>
      <c r="M97" t="s">
        <v>473</v>
      </c>
      <c r="N97">
        <v>1.6</v>
      </c>
      <c r="O97">
        <v>1.2</v>
      </c>
      <c r="P97">
        <v>0.8</v>
      </c>
      <c r="Q97">
        <v>0.6</v>
      </c>
      <c r="R97">
        <v>0.5</v>
      </c>
      <c r="S97" t="s">
        <v>473</v>
      </c>
      <c r="T97" t="s">
        <v>473</v>
      </c>
      <c r="U97" t="s">
        <v>473</v>
      </c>
      <c r="V97" t="s">
        <v>473</v>
      </c>
      <c r="W97" t="s">
        <v>473</v>
      </c>
      <c r="X97" t="s">
        <v>473</v>
      </c>
      <c r="Y97" t="s">
        <v>473</v>
      </c>
      <c r="Z97" t="s">
        <v>473</v>
      </c>
      <c r="AA97" t="s">
        <v>473</v>
      </c>
      <c r="AB97" t="s">
        <v>473</v>
      </c>
      <c r="AC97"/>
      <c r="AD97"/>
      <c r="AE97"/>
      <c r="AF97"/>
      <c r="AG97"/>
      <c r="AH97"/>
      <c r="AI97"/>
      <c r="AJ97"/>
      <c r="AK97"/>
      <c r="AL97"/>
      <c r="AM97"/>
      <c r="AN97"/>
      <c r="AO97"/>
      <c r="AP97"/>
      <c r="AQ97"/>
      <c r="AR97"/>
      <c r="AS97"/>
      <c r="AT97"/>
      <c r="AU97"/>
      <c r="AV97"/>
    </row>
    <row r="98" spans="1:28" s="1" customFormat="1" ht="15">
      <c r="A98" s="3" t="s">
        <v>197</v>
      </c>
      <c r="B98" s="98"/>
      <c r="C98" s="55"/>
      <c r="D98" s="48"/>
      <c r="E98" s="48"/>
      <c r="F98" s="48"/>
      <c r="G98" s="48"/>
      <c r="H98" s="48"/>
      <c r="I98" s="88"/>
      <c r="J98" s="88"/>
      <c r="K98" s="88"/>
      <c r="L98" s="88"/>
      <c r="M98" s="88"/>
      <c r="N98" s="88"/>
      <c r="O98" s="88"/>
      <c r="P98" s="88"/>
      <c r="Q98" s="88"/>
      <c r="R98" s="88"/>
      <c r="S98" s="88"/>
      <c r="T98" s="88"/>
      <c r="U98" s="88"/>
      <c r="V98" s="88"/>
      <c r="W98" s="88"/>
      <c r="X98" s="88"/>
      <c r="Y98" s="88"/>
      <c r="Z98" s="88"/>
      <c r="AA98" s="88"/>
      <c r="AB98" s="81"/>
    </row>
    <row r="99" spans="1:48" s="1" customFormat="1" ht="12">
      <c r="A99" s="1" t="s">
        <v>380</v>
      </c>
      <c r="B99" s="107">
        <v>48</v>
      </c>
      <c r="C99">
        <v>6.6</v>
      </c>
      <c r="D99">
        <v>6.2</v>
      </c>
      <c r="E99">
        <v>6.4</v>
      </c>
      <c r="F99">
        <v>6.4</v>
      </c>
      <c r="G99">
        <v>6.2</v>
      </c>
      <c r="H99">
        <v>5.7</v>
      </c>
      <c r="I99">
        <v>6</v>
      </c>
      <c r="J99">
        <v>5.5</v>
      </c>
      <c r="K99">
        <v>6.2</v>
      </c>
      <c r="L99">
        <v>7.2</v>
      </c>
      <c r="M99">
        <v>7.5</v>
      </c>
      <c r="N99">
        <v>6.1</v>
      </c>
      <c r="O99">
        <v>5.7</v>
      </c>
      <c r="P99">
        <v>5.2</v>
      </c>
      <c r="Q99">
        <v>5.3</v>
      </c>
      <c r="R99">
        <v>3.7</v>
      </c>
      <c r="S99">
        <v>2.5</v>
      </c>
      <c r="T99">
        <v>2.6</v>
      </c>
      <c r="U99">
        <v>2.6</v>
      </c>
      <c r="V99">
        <v>2.6</v>
      </c>
      <c r="W99">
        <v>2.5</v>
      </c>
      <c r="X99">
        <v>3.3</v>
      </c>
      <c r="Y99">
        <v>3.2</v>
      </c>
      <c r="Z99">
        <v>2.5</v>
      </c>
      <c r="AA99">
        <v>2.5</v>
      </c>
      <c r="AB99">
        <v>2.5</v>
      </c>
      <c r="AC99"/>
      <c r="AD99"/>
      <c r="AE99"/>
      <c r="AF99"/>
      <c r="AG99"/>
      <c r="AH99"/>
      <c r="AI99"/>
      <c r="AJ99"/>
      <c r="AK99"/>
      <c r="AL99"/>
      <c r="AM99"/>
      <c r="AN99"/>
      <c r="AO99"/>
      <c r="AP99"/>
      <c r="AQ99"/>
      <c r="AR99"/>
      <c r="AS99"/>
      <c r="AT99"/>
      <c r="AU99"/>
      <c r="AV99"/>
    </row>
    <row r="100" spans="1:48" s="1" customFormat="1" ht="12">
      <c r="A100" s="1" t="s">
        <v>381</v>
      </c>
      <c r="B100" s="98"/>
      <c r="C100" s="84">
        <v>1.3</v>
      </c>
      <c r="D100" s="84">
        <v>2</v>
      </c>
      <c r="E100" s="84">
        <v>2.1</v>
      </c>
      <c r="F100" s="84">
        <v>2.3</v>
      </c>
      <c r="G100" s="84">
        <v>3.1</v>
      </c>
      <c r="H100" s="84">
        <v>1.8</v>
      </c>
      <c r="I100" s="84">
        <v>3.8</v>
      </c>
      <c r="J100">
        <v>3.6</v>
      </c>
      <c r="K100">
        <v>3.2</v>
      </c>
      <c r="L100">
        <v>3</v>
      </c>
      <c r="M100">
        <v>2.7</v>
      </c>
      <c r="N100">
        <v>2.5</v>
      </c>
      <c r="O100">
        <v>2.2</v>
      </c>
      <c r="P100">
        <v>1.8</v>
      </c>
      <c r="Q100">
        <v>1.6</v>
      </c>
      <c r="R100">
        <v>1.5</v>
      </c>
      <c r="S100">
        <v>1.3</v>
      </c>
      <c r="T100">
        <v>1.2</v>
      </c>
      <c r="U100">
        <v>1.3</v>
      </c>
      <c r="V100">
        <v>1.1</v>
      </c>
      <c r="W100">
        <v>1.2</v>
      </c>
      <c r="X100">
        <v>2.3</v>
      </c>
      <c r="Y100">
        <v>1.6</v>
      </c>
      <c r="Z100">
        <v>1.6</v>
      </c>
      <c r="AA100">
        <v>1.6</v>
      </c>
      <c r="AB100">
        <v>1.6</v>
      </c>
      <c r="AC100"/>
      <c r="AD100"/>
      <c r="AE100"/>
      <c r="AF100"/>
      <c r="AG100"/>
      <c r="AH100"/>
      <c r="AI100"/>
      <c r="AJ100"/>
      <c r="AK100"/>
      <c r="AL100"/>
      <c r="AM100"/>
      <c r="AN100"/>
      <c r="AO100"/>
      <c r="AP100"/>
      <c r="AQ100"/>
      <c r="AR100"/>
      <c r="AS100"/>
      <c r="AT100"/>
      <c r="AU100"/>
      <c r="AV100"/>
    </row>
    <row r="101" spans="1:48" s="1" customFormat="1" ht="12">
      <c r="A101" s="1" t="s">
        <v>351</v>
      </c>
      <c r="B101" s="107">
        <v>49</v>
      </c>
      <c r="C101" t="s">
        <v>473</v>
      </c>
      <c r="D101" s="84">
        <v>2.5</v>
      </c>
      <c r="E101" s="84">
        <v>2.5</v>
      </c>
      <c r="F101" s="84">
        <v>2.4</v>
      </c>
      <c r="G101" s="84">
        <v>2.5</v>
      </c>
      <c r="H101" s="84">
        <v>2</v>
      </c>
      <c r="I101" s="84">
        <v>1.7</v>
      </c>
      <c r="J101" s="84">
        <v>1.7</v>
      </c>
      <c r="K101" s="84">
        <v>1.7</v>
      </c>
      <c r="L101" s="84">
        <v>1.6</v>
      </c>
      <c r="M101" s="84">
        <v>1.7</v>
      </c>
      <c r="N101" s="84">
        <v>1.9</v>
      </c>
      <c r="O101" s="84">
        <v>1.9</v>
      </c>
      <c r="P101" s="84">
        <v>2.1</v>
      </c>
      <c r="Q101" s="84">
        <v>2.2</v>
      </c>
      <c r="R101" s="84">
        <v>2.1</v>
      </c>
      <c r="S101" s="84">
        <v>2.1</v>
      </c>
      <c r="T101" s="84">
        <v>2.1</v>
      </c>
      <c r="U101" s="84">
        <v>2.1</v>
      </c>
      <c r="V101" s="84">
        <v>2.1</v>
      </c>
      <c r="W101" s="84">
        <v>2</v>
      </c>
      <c r="X101" s="84">
        <v>2.2</v>
      </c>
      <c r="Y101" s="84">
        <v>2.1</v>
      </c>
      <c r="Z101" s="84">
        <v>2</v>
      </c>
      <c r="AA101" s="84">
        <v>2</v>
      </c>
      <c r="AB101" s="84">
        <v>2</v>
      </c>
      <c r="AC101"/>
      <c r="AD101"/>
      <c r="AE101"/>
      <c r="AF101"/>
      <c r="AG101"/>
      <c r="AH101"/>
      <c r="AI101"/>
      <c r="AJ101"/>
      <c r="AK101"/>
      <c r="AL101"/>
      <c r="AM101"/>
      <c r="AN101"/>
      <c r="AO101"/>
      <c r="AP101"/>
      <c r="AQ101"/>
      <c r="AR101"/>
      <c r="AS101"/>
      <c r="AT101"/>
      <c r="AU101"/>
      <c r="AV101"/>
    </row>
    <row r="102" spans="1:48" s="1" customFormat="1" ht="12">
      <c r="A102" s="1" t="s">
        <v>347</v>
      </c>
      <c r="B102" s="107">
        <v>50</v>
      </c>
      <c r="C102" s="84">
        <v>0.9</v>
      </c>
      <c r="D102" s="84">
        <v>0.9</v>
      </c>
      <c r="E102" s="84">
        <v>0.9</v>
      </c>
      <c r="F102" s="84">
        <v>0.8</v>
      </c>
      <c r="G102" s="84">
        <v>0.8</v>
      </c>
      <c r="H102" s="84">
        <v>0.8</v>
      </c>
      <c r="I102" s="84">
        <v>0.8</v>
      </c>
      <c r="J102" s="84">
        <v>0.8</v>
      </c>
      <c r="K102" s="84">
        <v>0.8</v>
      </c>
      <c r="L102" s="84">
        <v>0.7</v>
      </c>
      <c r="M102" s="84">
        <v>0.6</v>
      </c>
      <c r="N102" s="84">
        <v>0.6</v>
      </c>
      <c r="O102" s="84" t="s">
        <v>473</v>
      </c>
      <c r="P102" s="84">
        <v>0.5</v>
      </c>
      <c r="Q102" s="84">
        <v>0.8</v>
      </c>
      <c r="R102" s="84">
        <v>1</v>
      </c>
      <c r="S102" s="84">
        <v>0.9</v>
      </c>
      <c r="T102">
        <v>0.8</v>
      </c>
      <c r="U102">
        <v>0.7</v>
      </c>
      <c r="V102">
        <v>0.8</v>
      </c>
      <c r="W102">
        <v>0.6</v>
      </c>
      <c r="X102">
        <v>0.6</v>
      </c>
      <c r="Y102">
        <v>0.7</v>
      </c>
      <c r="Z102">
        <v>0.7</v>
      </c>
      <c r="AA102">
        <v>0.9</v>
      </c>
      <c r="AB102">
        <v>0.9</v>
      </c>
      <c r="AC102"/>
      <c r="AD102"/>
      <c r="AE102"/>
      <c r="AF102"/>
      <c r="AG102"/>
      <c r="AH102"/>
      <c r="AI102"/>
      <c r="AJ102"/>
      <c r="AK102"/>
      <c r="AL102"/>
      <c r="AM102"/>
      <c r="AN102"/>
      <c r="AO102"/>
      <c r="AP102"/>
      <c r="AQ102"/>
      <c r="AR102"/>
      <c r="AS102"/>
      <c r="AT102"/>
      <c r="AU102"/>
      <c r="AV102"/>
    </row>
    <row r="103" spans="1:48" s="1" customFormat="1" ht="12">
      <c r="A103" s="1" t="s">
        <v>349</v>
      </c>
      <c r="B103" s="107" t="s">
        <v>43</v>
      </c>
      <c r="C103">
        <v>0.9</v>
      </c>
      <c r="D103">
        <v>0.8</v>
      </c>
      <c r="E103">
        <v>0.8</v>
      </c>
      <c r="F103">
        <v>0.8</v>
      </c>
      <c r="G103">
        <v>0.9</v>
      </c>
      <c r="H103">
        <v>0.9</v>
      </c>
      <c r="I103">
        <v>0.9</v>
      </c>
      <c r="J103">
        <v>0.9</v>
      </c>
      <c r="K103">
        <v>0.9</v>
      </c>
      <c r="L103">
        <v>0.9</v>
      </c>
      <c r="M103">
        <v>0.9</v>
      </c>
      <c r="N103">
        <v>1</v>
      </c>
      <c r="O103">
        <v>1</v>
      </c>
      <c r="P103">
        <v>1</v>
      </c>
      <c r="Q103">
        <v>1</v>
      </c>
      <c r="R103">
        <v>1</v>
      </c>
      <c r="S103">
        <v>1</v>
      </c>
      <c r="T103">
        <v>1</v>
      </c>
      <c r="U103">
        <v>1</v>
      </c>
      <c r="V103">
        <v>1</v>
      </c>
      <c r="W103">
        <v>1</v>
      </c>
      <c r="X103">
        <v>1</v>
      </c>
      <c r="Y103">
        <v>1</v>
      </c>
      <c r="Z103">
        <v>1</v>
      </c>
      <c r="AA103">
        <v>1</v>
      </c>
      <c r="AB103">
        <v>1</v>
      </c>
      <c r="AC103"/>
      <c r="AD103"/>
      <c r="AE103"/>
      <c r="AF103"/>
      <c r="AG103"/>
      <c r="AH103"/>
      <c r="AI103"/>
      <c r="AJ103"/>
      <c r="AK103"/>
      <c r="AL103"/>
      <c r="AM103"/>
      <c r="AN103"/>
      <c r="AO103"/>
      <c r="AP103"/>
      <c r="AQ103"/>
      <c r="AR103"/>
      <c r="AS103"/>
      <c r="AT103"/>
      <c r="AU103"/>
      <c r="AV103"/>
    </row>
    <row r="104" spans="1:48" s="1" customFormat="1" ht="12">
      <c r="A104" s="1" t="s">
        <v>201</v>
      </c>
      <c r="B104" s="107">
        <v>52</v>
      </c>
      <c r="C104" t="s">
        <v>473</v>
      </c>
      <c r="D104" t="s">
        <v>473</v>
      </c>
      <c r="E104" t="s">
        <v>473</v>
      </c>
      <c r="F104" t="s">
        <v>473</v>
      </c>
      <c r="G104" t="s">
        <v>473</v>
      </c>
      <c r="H104" t="s">
        <v>473</v>
      </c>
      <c r="I104" t="s">
        <v>473</v>
      </c>
      <c r="J104" t="s">
        <v>473</v>
      </c>
      <c r="K104" t="s">
        <v>473</v>
      </c>
      <c r="L104" t="s">
        <v>473</v>
      </c>
      <c r="M104" t="s">
        <v>473</v>
      </c>
      <c r="N104" t="s">
        <v>473</v>
      </c>
      <c r="O104" t="s">
        <v>473</v>
      </c>
      <c r="P104" t="s">
        <v>473</v>
      </c>
      <c r="Q104" t="s">
        <v>473</v>
      </c>
      <c r="R104" t="s">
        <v>473</v>
      </c>
      <c r="S104" t="s">
        <v>473</v>
      </c>
      <c r="T104" t="s">
        <v>473</v>
      </c>
      <c r="U104" t="s">
        <v>473</v>
      </c>
      <c r="V104" t="s">
        <v>473</v>
      </c>
      <c r="W104" t="s">
        <v>473</v>
      </c>
      <c r="X104" t="s">
        <v>473</v>
      </c>
      <c r="Y104" t="s">
        <v>473</v>
      </c>
      <c r="Z104" t="s">
        <v>473</v>
      </c>
      <c r="AA104" t="s">
        <v>473</v>
      </c>
      <c r="AB104" t="s">
        <v>473</v>
      </c>
      <c r="AC104"/>
      <c r="AD104"/>
      <c r="AE104"/>
      <c r="AF104"/>
      <c r="AG104"/>
      <c r="AH104"/>
      <c r="AI104"/>
      <c r="AJ104"/>
      <c r="AK104"/>
      <c r="AL104"/>
      <c r="AM104"/>
      <c r="AN104"/>
      <c r="AO104"/>
      <c r="AP104"/>
      <c r="AQ104"/>
      <c r="AR104"/>
      <c r="AS104"/>
      <c r="AT104"/>
      <c r="AU104"/>
      <c r="AV104"/>
    </row>
    <row r="105" spans="1:48" s="1" customFormat="1" ht="12">
      <c r="A105" s="1" t="s">
        <v>195</v>
      </c>
      <c r="B105" s="107">
        <v>53</v>
      </c>
      <c r="C105" s="84">
        <v>4.5</v>
      </c>
      <c r="D105" s="84">
        <v>4.4</v>
      </c>
      <c r="E105" s="84">
        <v>4</v>
      </c>
      <c r="F105" s="84">
        <v>3.7</v>
      </c>
      <c r="G105" s="84">
        <v>3.7</v>
      </c>
      <c r="H105" s="84">
        <v>3.4</v>
      </c>
      <c r="I105" s="84">
        <v>3.2</v>
      </c>
      <c r="J105" s="84">
        <v>3</v>
      </c>
      <c r="K105" s="84">
        <v>2.9</v>
      </c>
      <c r="L105" s="84">
        <v>2.9</v>
      </c>
      <c r="M105" s="84">
        <v>3</v>
      </c>
      <c r="N105" s="84">
        <v>2.7</v>
      </c>
      <c r="O105" s="84">
        <v>2.6</v>
      </c>
      <c r="P105" s="84">
        <v>2.6</v>
      </c>
      <c r="Q105" s="84">
        <v>2.4</v>
      </c>
      <c r="R105" s="84">
        <v>2.5</v>
      </c>
      <c r="S105" s="84">
        <v>2.5</v>
      </c>
      <c r="T105">
        <v>2.6</v>
      </c>
      <c r="U105">
        <v>2.6</v>
      </c>
      <c r="V105">
        <v>2.6</v>
      </c>
      <c r="W105">
        <v>2.8</v>
      </c>
      <c r="X105">
        <v>2.9</v>
      </c>
      <c r="Y105">
        <v>2.7</v>
      </c>
      <c r="Z105">
        <v>2.8</v>
      </c>
      <c r="AA105">
        <v>2.8</v>
      </c>
      <c r="AB105">
        <v>2.8</v>
      </c>
      <c r="AC105"/>
      <c r="AD105"/>
      <c r="AE105"/>
      <c r="AF105"/>
      <c r="AG105"/>
      <c r="AH105"/>
      <c r="AI105"/>
      <c r="AJ105"/>
      <c r="AK105"/>
      <c r="AL105"/>
      <c r="AM105"/>
      <c r="AN105"/>
      <c r="AO105"/>
      <c r="AP105"/>
      <c r="AQ105"/>
      <c r="AR105"/>
      <c r="AS105"/>
      <c r="AT105"/>
      <c r="AU105"/>
      <c r="AV105"/>
    </row>
    <row r="106" spans="1:48" s="1" customFormat="1" ht="12">
      <c r="A106" s="1" t="s">
        <v>141</v>
      </c>
      <c r="B106" s="98"/>
      <c r="C106" t="s">
        <v>473</v>
      </c>
      <c r="D106" t="s">
        <v>473</v>
      </c>
      <c r="E106" t="s">
        <v>473</v>
      </c>
      <c r="F106" t="s">
        <v>473</v>
      </c>
      <c r="G106" s="87">
        <v>8.6</v>
      </c>
      <c r="H106" s="87">
        <v>7.9</v>
      </c>
      <c r="I106" s="87">
        <v>7.4</v>
      </c>
      <c r="J106" s="87">
        <v>6.1</v>
      </c>
      <c r="K106" s="87">
        <v>4.1</v>
      </c>
      <c r="L106" s="87">
        <v>3.5</v>
      </c>
      <c r="M106" s="87">
        <v>2.6</v>
      </c>
      <c r="N106" s="87">
        <v>1.1</v>
      </c>
      <c r="O106" s="87">
        <v>0.8</v>
      </c>
      <c r="P106" s="87">
        <v>0.7</v>
      </c>
      <c r="Q106" s="87">
        <v>0.6</v>
      </c>
      <c r="R106" s="87">
        <v>0.6</v>
      </c>
      <c r="S106" s="87">
        <v>0.5</v>
      </c>
      <c r="T106" s="87">
        <v>0.4</v>
      </c>
      <c r="U106" s="87">
        <v>0.4</v>
      </c>
      <c r="V106" s="87">
        <v>0.4</v>
      </c>
      <c r="W106" s="87">
        <v>0.3</v>
      </c>
      <c r="X106" s="87">
        <v>0.3</v>
      </c>
      <c r="Y106" s="87">
        <v>0.2</v>
      </c>
      <c r="Z106" s="87">
        <v>0.2</v>
      </c>
      <c r="AA106" s="87">
        <v>0.2</v>
      </c>
      <c r="AB106" t="s">
        <v>473</v>
      </c>
      <c r="AC106"/>
      <c r="AD106"/>
      <c r="AE106"/>
      <c r="AF106"/>
      <c r="AG106"/>
      <c r="AH106"/>
      <c r="AI106"/>
      <c r="AJ106"/>
      <c r="AK106"/>
      <c r="AL106"/>
      <c r="AM106"/>
      <c r="AN106"/>
      <c r="AO106"/>
      <c r="AP106"/>
      <c r="AQ106"/>
      <c r="AR106"/>
      <c r="AS106"/>
      <c r="AT106"/>
      <c r="AU106"/>
      <c r="AV106"/>
    </row>
    <row r="107" spans="1:48" s="1" customFormat="1" ht="12">
      <c r="A107" s="1" t="s">
        <v>255</v>
      </c>
      <c r="B107" s="98"/>
      <c r="C107">
        <v>2.4</v>
      </c>
      <c r="D107">
        <v>2.6</v>
      </c>
      <c r="E107">
        <v>2.6</v>
      </c>
      <c r="F107">
        <v>3.2</v>
      </c>
      <c r="G107">
        <v>3</v>
      </c>
      <c r="H107">
        <v>2.9</v>
      </c>
      <c r="I107">
        <v>2.8</v>
      </c>
      <c r="J107">
        <v>2.8</v>
      </c>
      <c r="K107">
        <v>2.4</v>
      </c>
      <c r="L107">
        <v>2.1</v>
      </c>
      <c r="M107">
        <v>1.6</v>
      </c>
      <c r="N107">
        <v>2.1</v>
      </c>
      <c r="O107">
        <v>1.6</v>
      </c>
      <c r="P107">
        <v>2.1</v>
      </c>
      <c r="Q107">
        <v>2.2</v>
      </c>
      <c r="R107">
        <v>2.6</v>
      </c>
      <c r="S107">
        <v>2.3</v>
      </c>
      <c r="T107">
        <v>2.2</v>
      </c>
      <c r="U107">
        <v>2</v>
      </c>
      <c r="V107">
        <v>2.1</v>
      </c>
      <c r="W107">
        <v>1.9</v>
      </c>
      <c r="X107">
        <v>2</v>
      </c>
      <c r="Y107">
        <v>1.6</v>
      </c>
      <c r="Z107">
        <v>1.7</v>
      </c>
      <c r="AA107">
        <v>1.5</v>
      </c>
      <c r="AB107">
        <v>1.5</v>
      </c>
      <c r="AC107"/>
      <c r="AD107"/>
      <c r="AE107"/>
      <c r="AF107"/>
      <c r="AG107"/>
      <c r="AH107"/>
      <c r="AI107"/>
      <c r="AJ107"/>
      <c r="AK107"/>
      <c r="AL107"/>
      <c r="AM107"/>
      <c r="AN107"/>
      <c r="AO107"/>
      <c r="AP107"/>
      <c r="AQ107"/>
      <c r="AR107"/>
      <c r="AS107"/>
      <c r="AT107"/>
      <c r="AU107"/>
      <c r="AV107"/>
    </row>
    <row r="108" spans="1:48" s="1" customFormat="1" ht="12">
      <c r="A108" s="1" t="s">
        <v>264</v>
      </c>
      <c r="B108" s="98"/>
      <c r="C108">
        <v>6.3</v>
      </c>
      <c r="D108">
        <v>6.3</v>
      </c>
      <c r="E108">
        <v>4.3</v>
      </c>
      <c r="F108">
        <v>3.2</v>
      </c>
      <c r="G108">
        <v>1.9</v>
      </c>
      <c r="H108">
        <v>1.7</v>
      </c>
      <c r="I108">
        <v>1.7</v>
      </c>
      <c r="J108">
        <v>1.6</v>
      </c>
      <c r="K108">
        <v>1.8</v>
      </c>
      <c r="L108">
        <v>1.6</v>
      </c>
      <c r="M108">
        <v>1.9</v>
      </c>
      <c r="N108">
        <v>1.8</v>
      </c>
      <c r="O108">
        <v>2</v>
      </c>
      <c r="P108">
        <v>1.8</v>
      </c>
      <c r="Q108">
        <v>1.8</v>
      </c>
      <c r="R108">
        <v>1.5</v>
      </c>
      <c r="S108">
        <v>1.4</v>
      </c>
      <c r="T108">
        <v>1.2</v>
      </c>
      <c r="U108">
        <v>1.1</v>
      </c>
      <c r="V108">
        <v>1.3</v>
      </c>
      <c r="W108">
        <v>1.2</v>
      </c>
      <c r="X108">
        <v>0.8</v>
      </c>
      <c r="Y108">
        <v>0.9</v>
      </c>
      <c r="Z108">
        <v>1</v>
      </c>
      <c r="AA108">
        <v>1.1</v>
      </c>
      <c r="AB108" t="s">
        <v>473</v>
      </c>
      <c r="AC108"/>
      <c r="AD108"/>
      <c r="AE108"/>
      <c r="AF108"/>
      <c r="AG108"/>
      <c r="AH108"/>
      <c r="AI108"/>
      <c r="AJ108"/>
      <c r="AK108"/>
      <c r="AL108"/>
      <c r="AM108"/>
      <c r="AN108"/>
      <c r="AO108"/>
      <c r="AP108"/>
      <c r="AQ108"/>
      <c r="AR108"/>
      <c r="AS108"/>
      <c r="AT108"/>
      <c r="AU108"/>
      <c r="AV108"/>
    </row>
    <row r="109" spans="1:48" s="1" customFormat="1" ht="12">
      <c r="A109" s="1" t="s">
        <v>266</v>
      </c>
      <c r="B109" s="107">
        <v>54</v>
      </c>
      <c r="C109">
        <v>2.1</v>
      </c>
      <c r="D109">
        <v>3</v>
      </c>
      <c r="E109">
        <v>3.4</v>
      </c>
      <c r="F109">
        <v>3.2</v>
      </c>
      <c r="G109">
        <v>3.4</v>
      </c>
      <c r="H109">
        <v>3.5</v>
      </c>
      <c r="I109">
        <v>3.5</v>
      </c>
      <c r="J109">
        <v>3.7</v>
      </c>
      <c r="K109">
        <v>3.5</v>
      </c>
      <c r="L109">
        <v>2.7</v>
      </c>
      <c r="M109">
        <v>2.3</v>
      </c>
      <c r="N109">
        <v>2</v>
      </c>
      <c r="O109">
        <v>2.3</v>
      </c>
      <c r="P109">
        <v>1.8</v>
      </c>
      <c r="Q109">
        <v>1.3</v>
      </c>
      <c r="R109">
        <v>1.9</v>
      </c>
      <c r="S109">
        <v>1.9</v>
      </c>
      <c r="T109">
        <v>1.6</v>
      </c>
      <c r="U109" t="s">
        <v>473</v>
      </c>
      <c r="V109" t="s">
        <v>473</v>
      </c>
      <c r="W109" t="s">
        <v>473</v>
      </c>
      <c r="X109" t="s">
        <v>473</v>
      </c>
      <c r="Y109" t="s">
        <v>473</v>
      </c>
      <c r="Z109">
        <v>2.6</v>
      </c>
      <c r="AA109">
        <v>4.6</v>
      </c>
      <c r="AB109">
        <v>4.5</v>
      </c>
      <c r="AC109"/>
      <c r="AD109"/>
      <c r="AE109"/>
      <c r="AF109"/>
      <c r="AG109"/>
      <c r="AH109"/>
      <c r="AI109"/>
      <c r="AJ109"/>
      <c r="AK109"/>
      <c r="AL109"/>
      <c r="AM109"/>
      <c r="AN109"/>
      <c r="AO109"/>
      <c r="AP109"/>
      <c r="AQ109"/>
      <c r="AR109"/>
      <c r="AS109"/>
      <c r="AT109"/>
      <c r="AU109"/>
      <c r="AV109"/>
    </row>
    <row r="110" spans="1:48" s="1" customFormat="1" ht="12">
      <c r="A110" s="1" t="s">
        <v>190</v>
      </c>
      <c r="B110" s="107">
        <v>55</v>
      </c>
      <c r="C110" s="84">
        <v>2.5</v>
      </c>
      <c r="D110" s="84">
        <v>2.2</v>
      </c>
      <c r="E110" s="84">
        <v>2.1</v>
      </c>
      <c r="F110" s="84">
        <v>2</v>
      </c>
      <c r="G110" s="84">
        <v>2</v>
      </c>
      <c r="H110" s="84">
        <v>2.2</v>
      </c>
      <c r="I110" s="84">
        <v>2.2</v>
      </c>
      <c r="J110" s="84">
        <v>2.3</v>
      </c>
      <c r="K110" s="84">
        <v>2.3</v>
      </c>
      <c r="L110" s="84">
        <v>1.9</v>
      </c>
      <c r="M110" s="84">
        <v>1.7</v>
      </c>
      <c r="N110" s="84">
        <v>1.6</v>
      </c>
      <c r="O110" s="84">
        <v>1.6</v>
      </c>
      <c r="P110" s="84">
        <v>1.5</v>
      </c>
      <c r="Q110" s="84">
        <v>1.5</v>
      </c>
      <c r="R110">
        <v>1.6</v>
      </c>
      <c r="S110" s="84">
        <v>1.4</v>
      </c>
      <c r="T110">
        <v>1.3</v>
      </c>
      <c r="U110">
        <v>1.3</v>
      </c>
      <c r="V110">
        <v>1.3</v>
      </c>
      <c r="W110">
        <v>1.3</v>
      </c>
      <c r="X110">
        <v>1.3</v>
      </c>
      <c r="Y110">
        <v>1.2</v>
      </c>
      <c r="Z110">
        <v>1.2</v>
      </c>
      <c r="AA110">
        <v>1.2</v>
      </c>
      <c r="AB110" s="84">
        <v>1.3</v>
      </c>
      <c r="AC110"/>
      <c r="AD110"/>
      <c r="AE110"/>
      <c r="AF110"/>
      <c r="AG110"/>
      <c r="AH110"/>
      <c r="AI110"/>
      <c r="AJ110"/>
      <c r="AK110"/>
      <c r="AL110"/>
      <c r="AM110"/>
      <c r="AN110"/>
      <c r="AO110"/>
      <c r="AP110"/>
      <c r="AQ110"/>
      <c r="AR110"/>
      <c r="AS110"/>
      <c r="AT110"/>
      <c r="AU110"/>
      <c r="AV110"/>
    </row>
    <row r="111" spans="1:48" s="1" customFormat="1" ht="12">
      <c r="A111" s="1" t="s">
        <v>110</v>
      </c>
      <c r="B111" s="98"/>
      <c r="C111">
        <v>4.8</v>
      </c>
      <c r="D111">
        <v>4.7</v>
      </c>
      <c r="E111">
        <v>4.9</v>
      </c>
      <c r="F111">
        <v>4.7</v>
      </c>
      <c r="G111">
        <v>4.7</v>
      </c>
      <c r="H111">
        <v>4.3</v>
      </c>
      <c r="I111">
        <v>4</v>
      </c>
      <c r="J111">
        <v>4.4</v>
      </c>
      <c r="K111">
        <v>4.4</v>
      </c>
      <c r="L111">
        <v>4.6</v>
      </c>
      <c r="M111">
        <v>5.4</v>
      </c>
      <c r="N111">
        <v>5.3</v>
      </c>
      <c r="O111">
        <v>4.6</v>
      </c>
      <c r="P111">
        <v>4.9</v>
      </c>
      <c r="Q111">
        <v>5</v>
      </c>
      <c r="R111">
        <v>4.9</v>
      </c>
      <c r="S111">
        <v>4.5</v>
      </c>
      <c r="T111">
        <v>4.4</v>
      </c>
      <c r="U111">
        <v>4</v>
      </c>
      <c r="V111">
        <v>3.7</v>
      </c>
      <c r="W111">
        <v>3.9</v>
      </c>
      <c r="X111">
        <v>4</v>
      </c>
      <c r="Y111">
        <v>3.5</v>
      </c>
      <c r="Z111">
        <v>3.4</v>
      </c>
      <c r="AA111">
        <v>3.4</v>
      </c>
      <c r="AB111">
        <v>3.4</v>
      </c>
      <c r="AC111"/>
      <c r="AD111"/>
      <c r="AE111"/>
      <c r="AF111"/>
      <c r="AG111"/>
      <c r="AH111"/>
      <c r="AI111"/>
      <c r="AJ111"/>
      <c r="AK111"/>
      <c r="AL111"/>
      <c r="AM111"/>
      <c r="AN111"/>
      <c r="AO111"/>
      <c r="AP111"/>
      <c r="AQ111"/>
      <c r="AR111"/>
      <c r="AS111"/>
      <c r="AT111"/>
      <c r="AU111"/>
      <c r="AV111"/>
    </row>
    <row r="112" spans="1:48" s="1" customFormat="1" ht="12">
      <c r="A112" s="1" t="s">
        <v>111</v>
      </c>
      <c r="B112" s="98"/>
      <c r="C112" s="84">
        <v>5.3</v>
      </c>
      <c r="D112" s="84">
        <v>5.3</v>
      </c>
      <c r="E112" s="84">
        <v>5.3</v>
      </c>
      <c r="F112" s="84">
        <v>5</v>
      </c>
      <c r="G112" s="84">
        <v>4.8</v>
      </c>
      <c r="H112" s="84">
        <v>5</v>
      </c>
      <c r="I112">
        <v>4.7</v>
      </c>
      <c r="J112">
        <v>4.2</v>
      </c>
      <c r="K112">
        <v>4.1</v>
      </c>
      <c r="L112">
        <v>3.8</v>
      </c>
      <c r="M112">
        <v>3.4</v>
      </c>
      <c r="N112">
        <v>3.2</v>
      </c>
      <c r="O112">
        <v>2.7</v>
      </c>
      <c r="P112">
        <v>2.7</v>
      </c>
      <c r="Q112">
        <v>2.5</v>
      </c>
      <c r="R112">
        <v>2.4</v>
      </c>
      <c r="S112">
        <v>2.3</v>
      </c>
      <c r="T112">
        <v>2.2</v>
      </c>
      <c r="U112">
        <v>2</v>
      </c>
      <c r="V112">
        <v>2.1</v>
      </c>
      <c r="W112">
        <v>2.2</v>
      </c>
      <c r="X112">
        <v>2.4</v>
      </c>
      <c r="Y112">
        <v>2.1</v>
      </c>
      <c r="Z112">
        <v>2.2</v>
      </c>
      <c r="AA112">
        <v>2.3</v>
      </c>
      <c r="AB112">
        <v>2.2</v>
      </c>
      <c r="AC112"/>
      <c r="AD112"/>
      <c r="AE112"/>
      <c r="AF112"/>
      <c r="AG112"/>
      <c r="AH112"/>
      <c r="AI112"/>
      <c r="AJ112"/>
      <c r="AK112"/>
      <c r="AL112"/>
      <c r="AM112"/>
      <c r="AN112"/>
      <c r="AO112"/>
      <c r="AP112"/>
      <c r="AQ112"/>
      <c r="AR112"/>
      <c r="AS112"/>
      <c r="AT112"/>
      <c r="AU112"/>
      <c r="AV112"/>
    </row>
    <row r="113" spans="1:48" s="1" customFormat="1" ht="12">
      <c r="A113" s="1" t="s">
        <v>283</v>
      </c>
      <c r="B113" s="98"/>
      <c r="C113" s="84">
        <v>2.9</v>
      </c>
      <c r="D113" s="84">
        <v>2.6</v>
      </c>
      <c r="E113" s="84">
        <v>2.7</v>
      </c>
      <c r="F113" s="84">
        <v>2.5</v>
      </c>
      <c r="G113" s="84">
        <v>2.7</v>
      </c>
      <c r="H113" s="84">
        <v>2.4</v>
      </c>
      <c r="I113" s="84">
        <v>2.4</v>
      </c>
      <c r="J113" s="84">
        <v>2.3</v>
      </c>
      <c r="K113" s="84">
        <v>2.2</v>
      </c>
      <c r="L113" s="84">
        <v>2.1</v>
      </c>
      <c r="M113" s="84">
        <v>1.9</v>
      </c>
      <c r="N113" s="84">
        <v>1.6</v>
      </c>
      <c r="O113" s="84">
        <v>1.5</v>
      </c>
      <c r="P113">
        <v>1.5</v>
      </c>
      <c r="Q113">
        <v>1.4</v>
      </c>
      <c r="R113">
        <v>1.3</v>
      </c>
      <c r="S113">
        <v>1.1</v>
      </c>
      <c r="T113">
        <v>1.1</v>
      </c>
      <c r="U113">
        <v>1.1</v>
      </c>
      <c r="V113">
        <v>1.3</v>
      </c>
      <c r="W113">
        <v>1.6</v>
      </c>
      <c r="X113">
        <v>1.9</v>
      </c>
      <c r="Y113">
        <v>1.5</v>
      </c>
      <c r="Z113">
        <v>1.6</v>
      </c>
      <c r="AA113">
        <v>1.5</v>
      </c>
      <c r="AB113">
        <v>1.5</v>
      </c>
      <c r="AC113"/>
      <c r="AD113"/>
      <c r="AE113"/>
      <c r="AF113"/>
      <c r="AG113"/>
      <c r="AH113"/>
      <c r="AI113"/>
      <c r="AJ113"/>
      <c r="AK113"/>
      <c r="AL113"/>
      <c r="AM113"/>
      <c r="AN113"/>
      <c r="AO113"/>
      <c r="AP113"/>
      <c r="AQ113"/>
      <c r="AR113"/>
      <c r="AS113"/>
      <c r="AT113"/>
      <c r="AU113"/>
      <c r="AV113"/>
    </row>
    <row r="114" spans="1:48" s="1" customFormat="1" ht="12">
      <c r="A114" s="1" t="s">
        <v>362</v>
      </c>
      <c r="B114" s="107">
        <v>56</v>
      </c>
      <c r="C114" t="s">
        <v>404</v>
      </c>
      <c r="D114" t="s">
        <v>404</v>
      </c>
      <c r="E114" t="s">
        <v>404</v>
      </c>
      <c r="F114" t="s">
        <v>404</v>
      </c>
      <c r="G114" t="s">
        <v>404</v>
      </c>
      <c r="H114" t="s">
        <v>404</v>
      </c>
      <c r="I114" t="s">
        <v>404</v>
      </c>
      <c r="J114" t="s">
        <v>404</v>
      </c>
      <c r="K114" t="s">
        <v>404</v>
      </c>
      <c r="L114" t="s">
        <v>404</v>
      </c>
      <c r="M114" t="s">
        <v>404</v>
      </c>
      <c r="N114" t="s">
        <v>404</v>
      </c>
      <c r="O114" t="s">
        <v>404</v>
      </c>
      <c r="P114" t="s">
        <v>404</v>
      </c>
      <c r="Q114" t="s">
        <v>473</v>
      </c>
      <c r="R114" t="s">
        <v>473</v>
      </c>
      <c r="S114" t="s">
        <v>473</v>
      </c>
      <c r="T114">
        <v>0.3</v>
      </c>
      <c r="U114">
        <v>0.5</v>
      </c>
      <c r="V114" s="84">
        <v>0.7</v>
      </c>
      <c r="W114">
        <v>0.5</v>
      </c>
      <c r="X114">
        <v>0.9</v>
      </c>
      <c r="Y114">
        <v>0.5</v>
      </c>
      <c r="Z114">
        <v>0.3</v>
      </c>
      <c r="AA114">
        <v>0.4</v>
      </c>
      <c r="AB114">
        <v>0.4</v>
      </c>
      <c r="AC114"/>
      <c r="AD114"/>
      <c r="AE114"/>
      <c r="AF114"/>
      <c r="AG114"/>
      <c r="AH114"/>
      <c r="AI114"/>
      <c r="AJ114"/>
      <c r="AK114"/>
      <c r="AL114"/>
      <c r="AM114"/>
      <c r="AN114"/>
      <c r="AO114"/>
      <c r="AP114"/>
      <c r="AQ114"/>
      <c r="AR114"/>
      <c r="AS114"/>
      <c r="AT114"/>
      <c r="AU114"/>
      <c r="AV114"/>
    </row>
    <row r="115" spans="1:48" s="1" customFormat="1" ht="12">
      <c r="A115" s="1" t="s">
        <v>284</v>
      </c>
      <c r="B115" s="107">
        <v>57</v>
      </c>
      <c r="C115">
        <v>7.1</v>
      </c>
      <c r="D115">
        <v>7.7</v>
      </c>
      <c r="E115">
        <v>7.9</v>
      </c>
      <c r="F115">
        <v>5.6</v>
      </c>
      <c r="G115">
        <v>3.4</v>
      </c>
      <c r="H115">
        <v>2.3</v>
      </c>
      <c r="I115">
        <v>2.6</v>
      </c>
      <c r="J115" t="s">
        <v>473</v>
      </c>
      <c r="K115" t="s">
        <v>473</v>
      </c>
      <c r="L115" t="s">
        <v>473</v>
      </c>
      <c r="M115" t="s">
        <v>473</v>
      </c>
      <c r="N115" t="s">
        <v>473</v>
      </c>
      <c r="O115" t="s">
        <v>473</v>
      </c>
      <c r="P115" t="s">
        <v>473</v>
      </c>
      <c r="Q115" t="s">
        <v>473</v>
      </c>
      <c r="R115">
        <v>2.1</v>
      </c>
      <c r="S115">
        <v>2</v>
      </c>
      <c r="T115">
        <v>1.9</v>
      </c>
      <c r="U115">
        <v>2.1</v>
      </c>
      <c r="V115">
        <v>2.5</v>
      </c>
      <c r="W115">
        <v>2.3</v>
      </c>
      <c r="X115">
        <v>2.5</v>
      </c>
      <c r="Y115">
        <v>2.5</v>
      </c>
      <c r="Z115">
        <v>2.2</v>
      </c>
      <c r="AA115" s="87">
        <v>2.4</v>
      </c>
      <c r="AB115" s="87">
        <v>2.3</v>
      </c>
      <c r="AC115"/>
      <c r="AD115"/>
      <c r="AE115"/>
      <c r="AF115"/>
      <c r="AG115"/>
      <c r="AH115"/>
      <c r="AI115"/>
      <c r="AJ115"/>
      <c r="AK115"/>
      <c r="AL115"/>
      <c r="AM115"/>
      <c r="AN115"/>
      <c r="AO115"/>
      <c r="AP115"/>
      <c r="AQ115"/>
      <c r="AR115"/>
      <c r="AS115"/>
      <c r="AT115"/>
      <c r="AU115"/>
      <c r="AV115"/>
    </row>
    <row r="116" spans="1:28" s="1" customFormat="1" ht="15">
      <c r="A116" s="3" t="s">
        <v>242</v>
      </c>
      <c r="B116" s="98"/>
      <c r="C116" s="55"/>
      <c r="D116" s="48"/>
      <c r="E116" s="48"/>
      <c r="F116" s="48"/>
      <c r="G116" s="48"/>
      <c r="H116" s="48"/>
      <c r="I116" s="88"/>
      <c r="J116" s="89"/>
      <c r="K116" s="88"/>
      <c r="L116" s="88"/>
      <c r="M116" s="88"/>
      <c r="N116" s="88"/>
      <c r="O116" s="88"/>
      <c r="P116" s="88"/>
      <c r="Q116" s="88"/>
      <c r="R116" s="88"/>
      <c r="S116" s="88"/>
      <c r="T116" s="88"/>
      <c r="U116" s="88"/>
      <c r="V116" s="88"/>
      <c r="W116" s="88"/>
      <c r="X116" s="88"/>
      <c r="Y116" s="88"/>
      <c r="Z116" s="88"/>
      <c r="AA116" s="88"/>
      <c r="AB116" s="81"/>
    </row>
    <row r="117" spans="1:48" s="1" customFormat="1" ht="12">
      <c r="A117" s="1" t="s">
        <v>210</v>
      </c>
      <c r="B117" s="107">
        <v>58</v>
      </c>
      <c r="C117" t="s">
        <v>473</v>
      </c>
      <c r="D117" t="s">
        <v>473</v>
      </c>
      <c r="E117" t="s">
        <v>473</v>
      </c>
      <c r="F117" t="s">
        <v>473</v>
      </c>
      <c r="G117" t="s">
        <v>473</v>
      </c>
      <c r="H117" t="s">
        <v>473</v>
      </c>
      <c r="I117" t="s">
        <v>473</v>
      </c>
      <c r="J117" t="s">
        <v>473</v>
      </c>
      <c r="K117" t="s">
        <v>473</v>
      </c>
      <c r="L117" t="s">
        <v>473</v>
      </c>
      <c r="M117" t="s">
        <v>473</v>
      </c>
      <c r="N117" t="s">
        <v>473</v>
      </c>
      <c r="O117" t="s">
        <v>473</v>
      </c>
      <c r="P117" t="s">
        <v>473</v>
      </c>
      <c r="Q117" t="s">
        <v>473</v>
      </c>
      <c r="R117" s="84">
        <v>2.1</v>
      </c>
      <c r="S117" s="84">
        <v>2.2</v>
      </c>
      <c r="T117">
        <v>1.8</v>
      </c>
      <c r="U117">
        <v>1.8</v>
      </c>
      <c r="V117">
        <v>2.4</v>
      </c>
      <c r="W117">
        <v>2.2</v>
      </c>
      <c r="X117">
        <v>2</v>
      </c>
      <c r="Y117">
        <v>3.7</v>
      </c>
      <c r="Z117">
        <v>4.8</v>
      </c>
      <c r="AA117">
        <v>3.6</v>
      </c>
      <c r="AB117">
        <v>6.3</v>
      </c>
      <c r="AC117"/>
      <c r="AD117"/>
      <c r="AE117"/>
      <c r="AF117"/>
      <c r="AG117"/>
      <c r="AH117"/>
      <c r="AI117"/>
      <c r="AJ117"/>
      <c r="AK117"/>
      <c r="AL117"/>
      <c r="AM117"/>
      <c r="AN117"/>
      <c r="AO117"/>
      <c r="AP117"/>
      <c r="AQ117"/>
      <c r="AR117"/>
      <c r="AS117"/>
      <c r="AT117"/>
      <c r="AU117"/>
      <c r="AV117"/>
    </row>
    <row r="118" spans="1:48" s="1" customFormat="1" ht="12">
      <c r="A118" s="1" t="s">
        <v>215</v>
      </c>
      <c r="B118" s="98"/>
      <c r="C118">
        <v>1</v>
      </c>
      <c r="D118">
        <v>1.1</v>
      </c>
      <c r="E118">
        <v>1</v>
      </c>
      <c r="F118">
        <v>1</v>
      </c>
      <c r="G118">
        <v>1.1</v>
      </c>
      <c r="H118">
        <v>1.2</v>
      </c>
      <c r="I118">
        <v>1.2</v>
      </c>
      <c r="J118">
        <v>1.3</v>
      </c>
      <c r="K118">
        <v>1.3</v>
      </c>
      <c r="L118">
        <v>1.3</v>
      </c>
      <c r="M118">
        <v>1.3</v>
      </c>
      <c r="N118">
        <v>1.3</v>
      </c>
      <c r="O118">
        <v>1.3</v>
      </c>
      <c r="P118">
        <v>1.2</v>
      </c>
      <c r="Q118">
        <v>1.1</v>
      </c>
      <c r="R118">
        <v>1.1</v>
      </c>
      <c r="S118">
        <v>1.1</v>
      </c>
      <c r="T118">
        <v>1</v>
      </c>
      <c r="U118">
        <v>1</v>
      </c>
      <c r="V118">
        <v>1</v>
      </c>
      <c r="W118">
        <v>1</v>
      </c>
      <c r="X118">
        <v>1.1</v>
      </c>
      <c r="Y118">
        <v>1.2</v>
      </c>
      <c r="Z118">
        <v>1.3</v>
      </c>
      <c r="AA118">
        <v>1.3</v>
      </c>
      <c r="AB118">
        <v>1.2</v>
      </c>
      <c r="AC118"/>
      <c r="AD118"/>
      <c r="AE118"/>
      <c r="AF118"/>
      <c r="AG118"/>
      <c r="AH118"/>
      <c r="AI118"/>
      <c r="AJ118"/>
      <c r="AK118"/>
      <c r="AL118"/>
      <c r="AM118"/>
      <c r="AN118"/>
      <c r="AO118"/>
      <c r="AP118"/>
      <c r="AQ118"/>
      <c r="AR118"/>
      <c r="AS118"/>
      <c r="AT118"/>
      <c r="AU118"/>
      <c r="AV118"/>
    </row>
    <row r="119" spans="1:48" s="1" customFormat="1" ht="12">
      <c r="A119" s="1" t="s">
        <v>279</v>
      </c>
      <c r="B119" s="107">
        <v>59</v>
      </c>
      <c r="C119">
        <v>3.6</v>
      </c>
      <c r="D119">
        <v>3.5</v>
      </c>
      <c r="E119">
        <v>3.2</v>
      </c>
      <c r="F119">
        <v>3</v>
      </c>
      <c r="G119">
        <v>2.8</v>
      </c>
      <c r="H119">
        <v>2.9</v>
      </c>
      <c r="I119">
        <v>2.8</v>
      </c>
      <c r="J119">
        <v>2.7</v>
      </c>
      <c r="K119">
        <v>2.6</v>
      </c>
      <c r="L119">
        <v>2.7</v>
      </c>
      <c r="M119">
        <v>2.8</v>
      </c>
      <c r="N119">
        <v>3.1</v>
      </c>
      <c r="O119">
        <v>3.1</v>
      </c>
      <c r="P119">
        <v>3</v>
      </c>
      <c r="Q119">
        <v>2.9</v>
      </c>
      <c r="R119">
        <v>2.8</v>
      </c>
      <c r="S119">
        <v>2.8</v>
      </c>
      <c r="T119">
        <v>2.8</v>
      </c>
      <c r="U119">
        <v>2.5</v>
      </c>
      <c r="V119">
        <v>2.3</v>
      </c>
      <c r="W119">
        <v>2.6</v>
      </c>
      <c r="X119">
        <v>2.9</v>
      </c>
      <c r="Y119">
        <v>2.7</v>
      </c>
      <c r="Z119">
        <v>2.6</v>
      </c>
      <c r="AA119">
        <v>2.5</v>
      </c>
      <c r="AB119">
        <v>2.5</v>
      </c>
      <c r="AC119"/>
      <c r="AD119"/>
      <c r="AE119"/>
      <c r="AF119"/>
      <c r="AG119"/>
      <c r="AH119"/>
      <c r="AI119"/>
      <c r="AJ119"/>
      <c r="AK119"/>
      <c r="AL119"/>
      <c r="AM119"/>
      <c r="AN119"/>
      <c r="AO119"/>
      <c r="AP119"/>
      <c r="AQ119"/>
      <c r="AR119"/>
      <c r="AS119"/>
      <c r="AT119"/>
      <c r="AU119"/>
      <c r="AV119"/>
    </row>
    <row r="120" spans="1:48" s="1" customFormat="1" ht="12">
      <c r="A120" s="1" t="s">
        <v>208</v>
      </c>
      <c r="B120" s="98" t="s">
        <v>286</v>
      </c>
      <c r="C120">
        <v>0.9</v>
      </c>
      <c r="D120">
        <v>1</v>
      </c>
      <c r="E120">
        <v>0.9</v>
      </c>
      <c r="F120">
        <v>0.9</v>
      </c>
      <c r="G120">
        <v>0.9</v>
      </c>
      <c r="H120">
        <v>0.9</v>
      </c>
      <c r="I120">
        <v>0.9</v>
      </c>
      <c r="J120">
        <v>0.8</v>
      </c>
      <c r="K120">
        <v>0.8</v>
      </c>
      <c r="L120">
        <v>0.8</v>
      </c>
      <c r="M120">
        <v>0.8</v>
      </c>
      <c r="N120">
        <v>0.9</v>
      </c>
      <c r="O120">
        <v>0.8</v>
      </c>
      <c r="P120">
        <v>1.1</v>
      </c>
      <c r="Q120">
        <v>1.3</v>
      </c>
      <c r="R120">
        <v>1.5</v>
      </c>
      <c r="S120">
        <v>1.6</v>
      </c>
      <c r="T120">
        <v>1.7</v>
      </c>
      <c r="U120">
        <v>1.6</v>
      </c>
      <c r="V120">
        <v>1.4</v>
      </c>
      <c r="W120">
        <v>1.3</v>
      </c>
      <c r="X120">
        <v>1.4</v>
      </c>
      <c r="Y120">
        <v>1.4</v>
      </c>
      <c r="Z120">
        <v>1.4</v>
      </c>
      <c r="AA120">
        <v>1.3</v>
      </c>
      <c r="AB120">
        <v>1.3</v>
      </c>
      <c r="AC120"/>
      <c r="AD120"/>
      <c r="AE120"/>
      <c r="AF120"/>
      <c r="AG120"/>
      <c r="AH120"/>
      <c r="AI120"/>
      <c r="AJ120"/>
      <c r="AK120"/>
      <c r="AL120"/>
      <c r="AM120"/>
      <c r="AN120"/>
      <c r="AO120"/>
      <c r="AP120"/>
      <c r="AQ120"/>
      <c r="AR120"/>
      <c r="AS120"/>
      <c r="AT120"/>
      <c r="AU120"/>
      <c r="AV120"/>
    </row>
    <row r="121" spans="1:48" s="1" customFormat="1" ht="12">
      <c r="A121" s="1" t="s">
        <v>276</v>
      </c>
      <c r="B121" s="107" t="s">
        <v>44</v>
      </c>
      <c r="C121" s="84">
        <v>6.4</v>
      </c>
      <c r="D121" s="84">
        <v>6.2</v>
      </c>
      <c r="E121" s="84">
        <v>6</v>
      </c>
      <c r="F121" s="84">
        <v>6.1</v>
      </c>
      <c r="G121" s="84">
        <v>6.4</v>
      </c>
      <c r="H121" s="84">
        <v>6</v>
      </c>
      <c r="I121" s="84">
        <v>5.4</v>
      </c>
      <c r="J121" s="84">
        <v>5.5</v>
      </c>
      <c r="K121" s="84">
        <v>5.3</v>
      </c>
      <c r="L121" s="84">
        <v>5.1</v>
      </c>
      <c r="M121" s="84">
        <v>4.9</v>
      </c>
      <c r="N121" s="84">
        <v>4</v>
      </c>
      <c r="O121" s="84">
        <v>3.8</v>
      </c>
      <c r="P121" s="84">
        <v>4</v>
      </c>
      <c r="Q121" s="84">
        <v>4</v>
      </c>
      <c r="R121" s="84">
        <v>3.8</v>
      </c>
      <c r="S121" s="84">
        <v>3.7</v>
      </c>
      <c r="T121" s="84">
        <v>3.6</v>
      </c>
      <c r="U121" s="84">
        <v>3.5</v>
      </c>
      <c r="V121">
        <v>3.2</v>
      </c>
      <c r="W121">
        <v>2.9</v>
      </c>
      <c r="X121">
        <v>2.9</v>
      </c>
      <c r="Y121">
        <v>2.8</v>
      </c>
      <c r="Z121" s="84">
        <v>2.9</v>
      </c>
      <c r="AA121">
        <v>3</v>
      </c>
      <c r="AB121">
        <v>3</v>
      </c>
      <c r="AC121"/>
      <c r="AD121"/>
      <c r="AE121"/>
      <c r="AF121"/>
      <c r="AG121"/>
      <c r="AH121"/>
      <c r="AI121"/>
      <c r="AJ121"/>
      <c r="AK121"/>
      <c r="AL121"/>
      <c r="AM121"/>
      <c r="AN121"/>
      <c r="AO121"/>
      <c r="AP121"/>
      <c r="AQ121"/>
      <c r="AR121"/>
      <c r="AS121"/>
      <c r="AT121"/>
      <c r="AU121"/>
      <c r="AV121"/>
    </row>
    <row r="122" spans="1:48" s="1" customFormat="1" ht="12">
      <c r="A122" s="1" t="s">
        <v>277</v>
      </c>
      <c r="B122" s="107">
        <v>61</v>
      </c>
      <c r="C122" s="84">
        <v>2.4</v>
      </c>
      <c r="D122" s="84">
        <v>1.8</v>
      </c>
      <c r="E122" s="84">
        <v>2.3</v>
      </c>
      <c r="F122" s="84">
        <v>3.1</v>
      </c>
      <c r="G122" s="84">
        <v>3.4</v>
      </c>
      <c r="H122" s="84">
        <v>3.4</v>
      </c>
      <c r="I122" s="84">
        <v>3.7</v>
      </c>
      <c r="J122" s="84">
        <v>5.9</v>
      </c>
      <c r="K122" s="84">
        <v>5.5</v>
      </c>
      <c r="L122" s="84">
        <v>4.6</v>
      </c>
      <c r="M122" s="84">
        <v>4.5</v>
      </c>
      <c r="N122" s="84">
        <v>4</v>
      </c>
      <c r="O122" s="84">
        <v>5</v>
      </c>
      <c r="P122">
        <v>4.3</v>
      </c>
      <c r="Q122">
        <v>3.3</v>
      </c>
      <c r="R122">
        <v>2.9</v>
      </c>
      <c r="S122">
        <v>3</v>
      </c>
      <c r="T122">
        <v>2.6</v>
      </c>
      <c r="U122">
        <v>2.8</v>
      </c>
      <c r="V122">
        <v>3.3</v>
      </c>
      <c r="W122">
        <v>3.7</v>
      </c>
      <c r="X122">
        <v>3.6</v>
      </c>
      <c r="Y122">
        <v>3.1</v>
      </c>
      <c r="Z122">
        <v>3</v>
      </c>
      <c r="AA122">
        <v>2.6</v>
      </c>
      <c r="AB122">
        <v>2.8</v>
      </c>
      <c r="AC122"/>
      <c r="AD122"/>
      <c r="AE122"/>
      <c r="AF122"/>
      <c r="AG122"/>
      <c r="AH122"/>
      <c r="AI122"/>
      <c r="AJ122"/>
      <c r="AK122"/>
      <c r="AL122"/>
      <c r="AM122"/>
      <c r="AN122"/>
      <c r="AO122"/>
      <c r="AP122"/>
      <c r="AQ122"/>
      <c r="AR122"/>
      <c r="AS122"/>
      <c r="AT122"/>
      <c r="AU122"/>
      <c r="AV122"/>
    </row>
    <row r="123" spans="1:28" s="1" customFormat="1" ht="15">
      <c r="A123" s="3" t="s">
        <v>354</v>
      </c>
      <c r="B123" s="98"/>
      <c r="C123" s="106"/>
      <c r="D123" s="85"/>
      <c r="E123" s="85"/>
      <c r="F123" s="85"/>
      <c r="G123" s="85"/>
      <c r="H123" s="85"/>
      <c r="I123" s="89"/>
      <c r="J123" s="89"/>
      <c r="K123" s="89"/>
      <c r="L123" s="89"/>
      <c r="M123" s="89"/>
      <c r="N123" s="89"/>
      <c r="O123" s="88"/>
      <c r="P123" s="88"/>
      <c r="Q123" s="88"/>
      <c r="R123" s="88"/>
      <c r="S123" s="88"/>
      <c r="T123" s="88"/>
      <c r="U123" s="88"/>
      <c r="V123" s="88"/>
      <c r="W123" s="88"/>
      <c r="X123" s="88"/>
      <c r="Y123" s="88"/>
      <c r="Z123" s="88"/>
      <c r="AA123" s="88"/>
      <c r="AB123" s="81"/>
    </row>
    <row r="124" spans="1:48" s="1" customFormat="1" ht="12">
      <c r="A124" s="1" t="s">
        <v>212</v>
      </c>
      <c r="B124" s="98"/>
      <c r="C124" s="84">
        <v>2.2</v>
      </c>
      <c r="D124" s="84">
        <v>2.1</v>
      </c>
      <c r="E124" s="84">
        <v>2.1</v>
      </c>
      <c r="F124" s="84">
        <v>2.2</v>
      </c>
      <c r="G124" s="84">
        <v>2.2</v>
      </c>
      <c r="H124" s="84">
        <v>2.2</v>
      </c>
      <c r="I124" s="84">
        <v>2.1</v>
      </c>
      <c r="J124" s="84">
        <v>2</v>
      </c>
      <c r="K124" s="84">
        <v>1.9</v>
      </c>
      <c r="L124" s="84">
        <v>1.9</v>
      </c>
      <c r="M124" s="84">
        <v>1.9</v>
      </c>
      <c r="N124" s="84">
        <v>1.9</v>
      </c>
      <c r="O124">
        <v>1.8</v>
      </c>
      <c r="P124">
        <v>1.9</v>
      </c>
      <c r="Q124">
        <v>1.9</v>
      </c>
      <c r="R124">
        <v>1.9</v>
      </c>
      <c r="S124">
        <v>1.8</v>
      </c>
      <c r="T124">
        <v>1.8</v>
      </c>
      <c r="U124">
        <v>1.8</v>
      </c>
      <c r="V124">
        <v>1.8</v>
      </c>
      <c r="W124">
        <v>1.8</v>
      </c>
      <c r="X124">
        <v>1.9</v>
      </c>
      <c r="Y124">
        <v>1.9</v>
      </c>
      <c r="Z124">
        <v>1.8</v>
      </c>
      <c r="AA124">
        <v>1.7</v>
      </c>
      <c r="AB124">
        <v>1.6</v>
      </c>
      <c r="AC124"/>
      <c r="AD124"/>
      <c r="AE124"/>
      <c r="AF124"/>
      <c r="AG124"/>
      <c r="AH124"/>
      <c r="AI124"/>
      <c r="AJ124"/>
      <c r="AK124"/>
      <c r="AL124"/>
      <c r="AM124"/>
      <c r="AN124"/>
      <c r="AO124"/>
      <c r="AP124"/>
      <c r="AQ124"/>
      <c r="AR124"/>
      <c r="AS124"/>
      <c r="AT124"/>
      <c r="AU124"/>
      <c r="AV124"/>
    </row>
    <row r="125" spans="1:48" s="1" customFormat="1" ht="12">
      <c r="A125" s="1" t="s">
        <v>213</v>
      </c>
      <c r="B125" s="107" t="s">
        <v>45</v>
      </c>
      <c r="C125">
        <v>2.2</v>
      </c>
      <c r="D125">
        <v>2.5</v>
      </c>
      <c r="E125">
        <v>2.3</v>
      </c>
      <c r="F125">
        <v>2.3</v>
      </c>
      <c r="G125">
        <v>2</v>
      </c>
      <c r="H125">
        <v>2</v>
      </c>
      <c r="I125">
        <v>1.8</v>
      </c>
      <c r="J125">
        <v>1.8</v>
      </c>
      <c r="K125">
        <v>1.5</v>
      </c>
      <c r="L125">
        <v>1.5</v>
      </c>
      <c r="M125">
        <v>1.4</v>
      </c>
      <c r="N125">
        <v>1.2</v>
      </c>
      <c r="O125">
        <v>1.9</v>
      </c>
      <c r="P125">
        <v>2</v>
      </c>
      <c r="Q125">
        <v>1.7</v>
      </c>
      <c r="R125">
        <v>1.6</v>
      </c>
      <c r="S125">
        <v>1.7</v>
      </c>
      <c r="T125">
        <v>1.4</v>
      </c>
      <c r="U125">
        <v>1.7</v>
      </c>
      <c r="V125">
        <v>2.2</v>
      </c>
      <c r="W125">
        <v>1.5</v>
      </c>
      <c r="X125">
        <v>1.8</v>
      </c>
      <c r="Y125">
        <v>1.6</v>
      </c>
      <c r="Z125">
        <v>1.5</v>
      </c>
      <c r="AA125">
        <v>1.4</v>
      </c>
      <c r="AB125">
        <v>1.3</v>
      </c>
      <c r="AC125"/>
      <c r="AD125"/>
      <c r="AE125"/>
      <c r="AF125"/>
      <c r="AG125"/>
      <c r="AH125"/>
      <c r="AI125"/>
      <c r="AJ125"/>
      <c r="AK125"/>
      <c r="AL125"/>
      <c r="AM125"/>
      <c r="AN125"/>
      <c r="AO125"/>
      <c r="AP125"/>
      <c r="AQ125"/>
      <c r="AR125"/>
      <c r="AS125"/>
      <c r="AT125"/>
      <c r="AU125"/>
      <c r="AV125"/>
    </row>
    <row r="126" spans="1:48" s="1" customFormat="1" ht="12">
      <c r="A126" s="1" t="s">
        <v>377</v>
      </c>
      <c r="B126" s="98"/>
      <c r="C126" s="84">
        <v>2</v>
      </c>
      <c r="D126" s="84">
        <v>1.9</v>
      </c>
      <c r="E126" s="84">
        <v>1.8</v>
      </c>
      <c r="F126">
        <v>1.7</v>
      </c>
      <c r="G126">
        <v>1.6</v>
      </c>
      <c r="H126" s="84">
        <v>1.5</v>
      </c>
      <c r="I126">
        <v>1.4</v>
      </c>
      <c r="J126">
        <v>1.4</v>
      </c>
      <c r="K126">
        <v>1.4</v>
      </c>
      <c r="L126">
        <v>1.3</v>
      </c>
      <c r="M126">
        <v>1.3</v>
      </c>
      <c r="N126">
        <v>1.3</v>
      </c>
      <c r="O126">
        <v>1.2</v>
      </c>
      <c r="P126">
        <v>1.2</v>
      </c>
      <c r="Q126">
        <v>1.1</v>
      </c>
      <c r="R126">
        <v>1.1</v>
      </c>
      <c r="S126">
        <v>1</v>
      </c>
      <c r="T126">
        <v>1</v>
      </c>
      <c r="U126">
        <v>1</v>
      </c>
      <c r="V126">
        <v>1</v>
      </c>
      <c r="W126">
        <v>1.1</v>
      </c>
      <c r="X126">
        <v>1.1</v>
      </c>
      <c r="Y126">
        <v>1.1</v>
      </c>
      <c r="Z126">
        <v>1.1</v>
      </c>
      <c r="AA126">
        <v>1</v>
      </c>
      <c r="AB126">
        <v>1</v>
      </c>
      <c r="AC126"/>
      <c r="AD126"/>
      <c r="AE126"/>
      <c r="AF126"/>
      <c r="AG126"/>
      <c r="AH126"/>
      <c r="AI126"/>
      <c r="AJ126"/>
      <c r="AK126"/>
      <c r="AL126"/>
      <c r="AM126"/>
      <c r="AN126"/>
      <c r="AO126"/>
      <c r="AP126"/>
      <c r="AQ126"/>
      <c r="AR126"/>
      <c r="AS126"/>
      <c r="AT126"/>
      <c r="AU126"/>
      <c r="AV126"/>
    </row>
    <row r="127" spans="1:48" s="1" customFormat="1" ht="12">
      <c r="A127" s="1" t="s">
        <v>479</v>
      </c>
      <c r="B127" s="107" t="s">
        <v>46</v>
      </c>
      <c r="C127">
        <v>1.3</v>
      </c>
      <c r="D127">
        <v>1.5</v>
      </c>
      <c r="E127">
        <v>2.1</v>
      </c>
      <c r="F127">
        <v>1.4</v>
      </c>
      <c r="G127">
        <v>1.3</v>
      </c>
      <c r="H127">
        <v>1.4</v>
      </c>
      <c r="I127">
        <v>1.5</v>
      </c>
      <c r="J127">
        <v>1.2</v>
      </c>
      <c r="K127">
        <v>1.5</v>
      </c>
      <c r="L127">
        <v>1.6</v>
      </c>
      <c r="M127">
        <v>1.3</v>
      </c>
      <c r="N127">
        <v>1</v>
      </c>
      <c r="O127">
        <v>1</v>
      </c>
      <c r="P127">
        <v>0.8</v>
      </c>
      <c r="Q127">
        <v>0.6</v>
      </c>
      <c r="R127">
        <v>0.5</v>
      </c>
      <c r="S127">
        <v>0.6</v>
      </c>
      <c r="T127">
        <v>0.6</v>
      </c>
      <c r="U127">
        <v>0.5</v>
      </c>
      <c r="V127">
        <v>0.6</v>
      </c>
      <c r="W127">
        <v>0.5</v>
      </c>
      <c r="X127">
        <v>0.6</v>
      </c>
      <c r="Y127">
        <v>0.5</v>
      </c>
      <c r="Z127">
        <v>0.6</v>
      </c>
      <c r="AA127">
        <v>0.6</v>
      </c>
      <c r="AB127">
        <v>0.5</v>
      </c>
      <c r="AC127"/>
      <c r="AD127"/>
      <c r="AE127"/>
      <c r="AF127"/>
      <c r="AG127"/>
      <c r="AH127"/>
      <c r="AI127"/>
      <c r="AJ127"/>
      <c r="AK127"/>
      <c r="AL127"/>
      <c r="AM127"/>
      <c r="AN127"/>
      <c r="AO127"/>
      <c r="AP127"/>
      <c r="AQ127"/>
      <c r="AR127"/>
      <c r="AS127"/>
      <c r="AT127"/>
      <c r="AU127"/>
      <c r="AV127"/>
    </row>
    <row r="128" spans="1:71" ht="15">
      <c r="A128" s="4" t="s">
        <v>243</v>
      </c>
      <c r="B128" s="98"/>
      <c r="Z128" s="48"/>
      <c r="AA128" s="48"/>
      <c r="AB128" s="48"/>
      <c r="AW128" s="1"/>
      <c r="AX128" s="1"/>
      <c r="AY128" s="1"/>
      <c r="AZ128" s="1"/>
      <c r="BA128" s="1"/>
      <c r="BB128" s="1"/>
      <c r="BC128" s="1"/>
      <c r="BD128" s="1"/>
      <c r="BE128" s="1"/>
      <c r="BF128" s="1"/>
      <c r="BG128" s="1"/>
      <c r="BH128" s="1"/>
      <c r="BI128" s="1"/>
      <c r="BJ128" s="1"/>
      <c r="BK128" s="1"/>
      <c r="BL128" s="1"/>
      <c r="BM128" s="1"/>
      <c r="BN128" s="1"/>
      <c r="BO128" s="1"/>
      <c r="BP128" s="1"/>
      <c r="BQ128" s="1"/>
      <c r="BR128" s="1"/>
      <c r="BS128" s="1"/>
    </row>
    <row r="129" spans="1:52" s="1" customFormat="1" ht="15">
      <c r="A129" s="1" t="s">
        <v>408</v>
      </c>
      <c r="B129" s="107" t="s">
        <v>47</v>
      </c>
      <c r="C129">
        <v>5.6</v>
      </c>
      <c r="D129">
        <v>5.2</v>
      </c>
      <c r="E129">
        <v>5.9</v>
      </c>
      <c r="F129" t="s">
        <v>473</v>
      </c>
      <c r="G129">
        <v>4.9</v>
      </c>
      <c r="H129">
        <v>3.2</v>
      </c>
      <c r="I129">
        <v>2.5</v>
      </c>
      <c r="J129">
        <v>2.1</v>
      </c>
      <c r="K129">
        <v>1.4</v>
      </c>
      <c r="L129">
        <v>1.3</v>
      </c>
      <c r="M129">
        <v>1.2</v>
      </c>
      <c r="N129">
        <v>1.2</v>
      </c>
      <c r="O129">
        <v>1.2</v>
      </c>
      <c r="P129">
        <v>1.3</v>
      </c>
      <c r="Q129">
        <v>1.3</v>
      </c>
      <c r="R129">
        <v>1.3</v>
      </c>
      <c r="S129">
        <v>1.4</v>
      </c>
      <c r="T129">
        <v>1.4</v>
      </c>
      <c r="U129">
        <v>1.6</v>
      </c>
      <c r="V129">
        <v>1.8</v>
      </c>
      <c r="W129">
        <v>2</v>
      </c>
      <c r="X129">
        <v>2.1</v>
      </c>
      <c r="Y129">
        <v>1.6</v>
      </c>
      <c r="Z129">
        <v>1.5</v>
      </c>
      <c r="AA129">
        <v>1.5</v>
      </c>
      <c r="AB129">
        <v>1.3</v>
      </c>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88"/>
    </row>
    <row r="130" spans="1:52" s="1" customFormat="1" ht="15">
      <c r="A130" s="1" t="s">
        <v>410</v>
      </c>
      <c r="B130" s="107" t="s">
        <v>48</v>
      </c>
      <c r="C130" t="s">
        <v>404</v>
      </c>
      <c r="D130" t="s">
        <v>404</v>
      </c>
      <c r="E130" t="s">
        <v>404</v>
      </c>
      <c r="F130" t="s">
        <v>404</v>
      </c>
      <c r="G130">
        <v>2.2</v>
      </c>
      <c r="H130">
        <v>2.3</v>
      </c>
      <c r="I130" t="s">
        <v>473</v>
      </c>
      <c r="J130">
        <v>4.1</v>
      </c>
      <c r="K130">
        <v>3.3</v>
      </c>
      <c r="L130">
        <v>3.9</v>
      </c>
      <c r="M130">
        <v>3.5</v>
      </c>
      <c r="N130">
        <v>3.7</v>
      </c>
      <c r="O130">
        <v>3.6</v>
      </c>
      <c r="P130">
        <v>3.1</v>
      </c>
      <c r="Q130">
        <v>2.7</v>
      </c>
      <c r="R130">
        <v>2.7</v>
      </c>
      <c r="S130">
        <v>2.7</v>
      </c>
      <c r="T130">
        <v>2.9</v>
      </c>
      <c r="U130">
        <v>2.9</v>
      </c>
      <c r="V130">
        <v>3</v>
      </c>
      <c r="W130">
        <v>3.4</v>
      </c>
      <c r="X130">
        <v>4.2</v>
      </c>
      <c r="Y130">
        <v>4.3</v>
      </c>
      <c r="Z130">
        <v>3.9</v>
      </c>
      <c r="AA130" s="9">
        <v>3.8</v>
      </c>
      <c r="AB130" s="84">
        <v>4</v>
      </c>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88"/>
    </row>
    <row r="131" spans="1:52" s="1" customFormat="1" ht="15">
      <c r="A131" s="1" t="s">
        <v>411</v>
      </c>
      <c r="B131" s="98"/>
      <c r="C131" s="84">
        <v>1.3</v>
      </c>
      <c r="D131" s="84">
        <v>1.2</v>
      </c>
      <c r="E131" s="84">
        <v>1.2</v>
      </c>
      <c r="F131" s="84">
        <v>1.2</v>
      </c>
      <c r="G131" s="84">
        <v>1.1</v>
      </c>
      <c r="H131" s="84">
        <v>1.1</v>
      </c>
      <c r="I131" s="84">
        <v>1.1</v>
      </c>
      <c r="J131" s="84">
        <v>1.1</v>
      </c>
      <c r="K131" s="84">
        <v>1</v>
      </c>
      <c r="L131" s="84">
        <v>1</v>
      </c>
      <c r="M131" s="84">
        <v>1</v>
      </c>
      <c r="N131" s="84">
        <v>1</v>
      </c>
      <c r="O131" s="84">
        <v>1</v>
      </c>
      <c r="P131" s="84">
        <v>0.9</v>
      </c>
      <c r="Q131">
        <v>0.9</v>
      </c>
      <c r="R131">
        <v>0.9</v>
      </c>
      <c r="S131">
        <v>0.9</v>
      </c>
      <c r="T131">
        <v>0.9</v>
      </c>
      <c r="U131">
        <v>0.8</v>
      </c>
      <c r="V131">
        <v>0.9</v>
      </c>
      <c r="W131">
        <v>0.9</v>
      </c>
      <c r="X131">
        <v>0.9</v>
      </c>
      <c r="Y131">
        <v>0.8</v>
      </c>
      <c r="Z131">
        <v>0.8</v>
      </c>
      <c r="AA131">
        <v>0.8</v>
      </c>
      <c r="AB131">
        <v>0.8</v>
      </c>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88"/>
    </row>
    <row r="132" spans="1:52" s="1" customFormat="1" ht="15">
      <c r="A132" s="1" t="s">
        <v>482</v>
      </c>
      <c r="B132" s="107" t="s">
        <v>66</v>
      </c>
      <c r="C132" t="s">
        <v>404</v>
      </c>
      <c r="D132" t="s">
        <v>404</v>
      </c>
      <c r="E132" t="s">
        <v>404</v>
      </c>
      <c r="F132" t="s">
        <v>404</v>
      </c>
      <c r="G132" s="84">
        <v>2.5</v>
      </c>
      <c r="H132" s="84">
        <v>4.9</v>
      </c>
      <c r="I132" s="84">
        <v>3.7</v>
      </c>
      <c r="J132" s="84">
        <v>2.7</v>
      </c>
      <c r="K132" s="84">
        <v>2.3</v>
      </c>
      <c r="L132" s="84">
        <v>2.3</v>
      </c>
      <c r="M132" s="84">
        <v>2.4</v>
      </c>
      <c r="N132" s="84">
        <v>2.6</v>
      </c>
      <c r="O132" s="84">
        <v>2.3</v>
      </c>
      <c r="P132" s="84">
        <v>2.3</v>
      </c>
      <c r="Q132" s="84">
        <v>2.2</v>
      </c>
      <c r="R132" s="84">
        <v>2.4</v>
      </c>
      <c r="S132" s="84">
        <v>2.6</v>
      </c>
      <c r="T132">
        <v>2.3</v>
      </c>
      <c r="U132">
        <v>3.4</v>
      </c>
      <c r="V132">
        <v>2.9</v>
      </c>
      <c r="W132">
        <v>3.3</v>
      </c>
      <c r="X132">
        <v>3.3</v>
      </c>
      <c r="Y132">
        <v>2.8</v>
      </c>
      <c r="Z132">
        <v>4.7</v>
      </c>
      <c r="AA132">
        <v>4.7</v>
      </c>
      <c r="AB132">
        <v>4.7</v>
      </c>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88"/>
    </row>
    <row r="133" spans="1:52" s="1" customFormat="1" ht="15">
      <c r="A133" s="1" t="s">
        <v>440</v>
      </c>
      <c r="B133" s="98"/>
      <c r="C133" t="s">
        <v>404</v>
      </c>
      <c r="D133" t="s">
        <v>404</v>
      </c>
      <c r="E133" t="s">
        <v>404</v>
      </c>
      <c r="F133" t="s">
        <v>404</v>
      </c>
      <c r="G133" s="84">
        <v>1.6</v>
      </c>
      <c r="H133" s="84">
        <v>2.8</v>
      </c>
      <c r="I133" s="84">
        <v>3.6</v>
      </c>
      <c r="J133" s="84">
        <v>1.7</v>
      </c>
      <c r="K133" s="84">
        <v>1.3</v>
      </c>
      <c r="L133" s="84">
        <v>1.8</v>
      </c>
      <c r="M133" s="84">
        <v>1.5</v>
      </c>
      <c r="N133" s="84">
        <v>1.4</v>
      </c>
      <c r="O133" s="84">
        <v>1.3</v>
      </c>
      <c r="P133">
        <v>1.4</v>
      </c>
      <c r="Q133">
        <v>1.4</v>
      </c>
      <c r="R133">
        <v>1.3</v>
      </c>
      <c r="S133">
        <v>1.4</v>
      </c>
      <c r="T133">
        <v>1.5</v>
      </c>
      <c r="U133">
        <v>1.7</v>
      </c>
      <c r="V133">
        <v>1.6</v>
      </c>
      <c r="W133">
        <v>1.5</v>
      </c>
      <c r="X133">
        <v>1.4</v>
      </c>
      <c r="Y133">
        <v>1.4</v>
      </c>
      <c r="Z133">
        <v>1.3</v>
      </c>
      <c r="AA133">
        <v>1.2</v>
      </c>
      <c r="AB133">
        <v>1.3</v>
      </c>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88"/>
    </row>
    <row r="134" spans="1:52" s="1" customFormat="1" ht="15">
      <c r="A134" s="1" t="s">
        <v>442</v>
      </c>
      <c r="B134" s="98"/>
      <c r="C134">
        <v>2.6</v>
      </c>
      <c r="D134">
        <v>2.5</v>
      </c>
      <c r="E134">
        <v>2.4</v>
      </c>
      <c r="F134">
        <v>2.3</v>
      </c>
      <c r="G134">
        <v>1.8</v>
      </c>
      <c r="H134">
        <v>1.7</v>
      </c>
      <c r="I134">
        <v>1.7</v>
      </c>
      <c r="J134">
        <v>1.6</v>
      </c>
      <c r="K134">
        <v>1.5</v>
      </c>
      <c r="L134">
        <v>1.5</v>
      </c>
      <c r="M134">
        <v>1.5</v>
      </c>
      <c r="N134">
        <v>1.4</v>
      </c>
      <c r="O134">
        <v>1.4</v>
      </c>
      <c r="P134">
        <v>1.3</v>
      </c>
      <c r="Q134">
        <v>1.2</v>
      </c>
      <c r="R134">
        <v>1.2</v>
      </c>
      <c r="S134">
        <v>1.2</v>
      </c>
      <c r="T134">
        <v>1.1</v>
      </c>
      <c r="U134">
        <v>1.1</v>
      </c>
      <c r="V134">
        <v>1.1</v>
      </c>
      <c r="W134">
        <v>1.2</v>
      </c>
      <c r="X134">
        <v>1.2</v>
      </c>
      <c r="Y134">
        <v>1.1</v>
      </c>
      <c r="Z134">
        <v>1.1</v>
      </c>
      <c r="AA134">
        <v>1.1</v>
      </c>
      <c r="AB134" s="9">
        <v>1</v>
      </c>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88"/>
    </row>
    <row r="135" spans="1:52" s="1" customFormat="1" ht="15">
      <c r="A135" s="1" t="s">
        <v>229</v>
      </c>
      <c r="B135" s="107" t="s">
        <v>49</v>
      </c>
      <c r="C135" t="s">
        <v>404</v>
      </c>
      <c r="D135" t="s">
        <v>404</v>
      </c>
      <c r="E135" t="s">
        <v>404</v>
      </c>
      <c r="F135" t="s">
        <v>404</v>
      </c>
      <c r="G135" t="s">
        <v>473</v>
      </c>
      <c r="H135" t="s">
        <v>473</v>
      </c>
      <c r="I135" t="s">
        <v>473</v>
      </c>
      <c r="J135" t="s">
        <v>473</v>
      </c>
      <c r="K135" t="s">
        <v>473</v>
      </c>
      <c r="L135" t="s">
        <v>473</v>
      </c>
      <c r="M135" t="s">
        <v>473</v>
      </c>
      <c r="N135" t="s">
        <v>473</v>
      </c>
      <c r="O135" t="s">
        <v>473</v>
      </c>
      <c r="P135" t="s">
        <v>473</v>
      </c>
      <c r="Q135">
        <v>3.9</v>
      </c>
      <c r="R135">
        <v>2.4</v>
      </c>
      <c r="S135">
        <v>1.9</v>
      </c>
      <c r="T135">
        <v>1.5</v>
      </c>
      <c r="U135">
        <v>1.3</v>
      </c>
      <c r="V135">
        <v>1.1</v>
      </c>
      <c r="W135">
        <v>1.1</v>
      </c>
      <c r="X135">
        <v>1.2</v>
      </c>
      <c r="Y135">
        <v>1.2</v>
      </c>
      <c r="Z135">
        <v>1</v>
      </c>
      <c r="AA135">
        <v>1</v>
      </c>
      <c r="AB135">
        <v>0.9</v>
      </c>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88"/>
    </row>
    <row r="136" spans="1:52" s="1" customFormat="1" ht="15">
      <c r="A136" s="1" t="s">
        <v>305</v>
      </c>
      <c r="B136" s="107" t="s">
        <v>50</v>
      </c>
      <c r="C136" t="s">
        <v>473</v>
      </c>
      <c r="D136" s="84">
        <v>4.4</v>
      </c>
      <c r="E136" s="84">
        <v>3.8</v>
      </c>
      <c r="F136" s="84">
        <v>3</v>
      </c>
      <c r="G136" s="84">
        <v>3</v>
      </c>
      <c r="H136" s="84">
        <v>2.6</v>
      </c>
      <c r="I136" s="84">
        <v>2.5</v>
      </c>
      <c r="J136" s="84">
        <v>2.4</v>
      </c>
      <c r="K136" s="84">
        <v>2.2</v>
      </c>
      <c r="L136" s="84">
        <v>2.4</v>
      </c>
      <c r="M136" s="84">
        <v>2.5</v>
      </c>
      <c r="N136" s="84">
        <v>2.7</v>
      </c>
      <c r="O136" s="84">
        <v>2.7</v>
      </c>
      <c r="P136" s="84">
        <v>2.9</v>
      </c>
      <c r="Q136" s="84">
        <v>2.9</v>
      </c>
      <c r="R136" s="84">
        <v>2.8</v>
      </c>
      <c r="S136">
        <v>2.6</v>
      </c>
      <c r="T136">
        <v>2.4</v>
      </c>
      <c r="U136">
        <v>2.3</v>
      </c>
      <c r="V136">
        <v>2.5</v>
      </c>
      <c r="W136">
        <v>2</v>
      </c>
      <c r="X136">
        <v>2</v>
      </c>
      <c r="Y136">
        <v>1.9</v>
      </c>
      <c r="Z136">
        <v>1.5</v>
      </c>
      <c r="AA136">
        <v>1.6</v>
      </c>
      <c r="AB136">
        <v>1.6</v>
      </c>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88"/>
    </row>
    <row r="137" spans="1:52" s="1" customFormat="1" ht="15">
      <c r="A137" s="1" t="s">
        <v>307</v>
      </c>
      <c r="B137" s="107">
        <v>69</v>
      </c>
      <c r="C137" t="s">
        <v>404</v>
      </c>
      <c r="D137" t="s">
        <v>404</v>
      </c>
      <c r="E137" t="s">
        <v>404</v>
      </c>
      <c r="F137" t="s">
        <v>404</v>
      </c>
      <c r="G137" s="84">
        <v>7.8</v>
      </c>
      <c r="H137" s="84">
        <v>10</v>
      </c>
      <c r="I137" s="84">
        <v>11.1</v>
      </c>
      <c r="J137" s="84">
        <v>9.3</v>
      </c>
      <c r="K137" s="84">
        <v>8.3</v>
      </c>
      <c r="L137" s="84">
        <v>8.9</v>
      </c>
      <c r="M137" s="84">
        <v>6.6</v>
      </c>
      <c r="N137" s="84">
        <v>5.2</v>
      </c>
      <c r="O137" s="84">
        <v>3.1</v>
      </c>
      <c r="P137" s="84">
        <v>2.7</v>
      </c>
      <c r="Q137" s="84">
        <v>2.8</v>
      </c>
      <c r="R137" s="84">
        <v>2.1</v>
      </c>
      <c r="S137">
        <v>1.8</v>
      </c>
      <c r="T137">
        <v>1.8</v>
      </c>
      <c r="U137">
        <v>1.7</v>
      </c>
      <c r="V137">
        <v>1.6</v>
      </c>
      <c r="W137">
        <v>1.9</v>
      </c>
      <c r="X137">
        <v>1.8</v>
      </c>
      <c r="Y137">
        <v>1.7</v>
      </c>
      <c r="Z137" s="84">
        <v>1.8</v>
      </c>
      <c r="AA137">
        <v>1.7</v>
      </c>
      <c r="AB137">
        <v>1.6</v>
      </c>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88"/>
    </row>
    <row r="138" spans="1:52" s="1" customFormat="1" ht="15">
      <c r="A138" s="1" t="s">
        <v>125</v>
      </c>
      <c r="B138" s="98" t="s">
        <v>505</v>
      </c>
      <c r="C138" s="84">
        <v>5.7</v>
      </c>
      <c r="D138" s="84">
        <v>5.4</v>
      </c>
      <c r="E138" s="84">
        <v>7.4</v>
      </c>
      <c r="F138" s="84">
        <v>7.3</v>
      </c>
      <c r="G138" s="84">
        <v>9.1</v>
      </c>
      <c r="H138" s="84">
        <v>4.1</v>
      </c>
      <c r="I138" s="84">
        <v>4</v>
      </c>
      <c r="J138" s="84">
        <v>3.2</v>
      </c>
      <c r="K138" s="84">
        <v>4.8</v>
      </c>
      <c r="L138" s="84">
        <v>6</v>
      </c>
      <c r="M138" s="84">
        <v>5.1</v>
      </c>
      <c r="N138" s="84">
        <v>3</v>
      </c>
      <c r="O138" s="84">
        <v>3</v>
      </c>
      <c r="P138" s="84">
        <v>3.4</v>
      </c>
      <c r="Q138" s="84">
        <v>2.3</v>
      </c>
      <c r="R138" s="84">
        <v>2.2</v>
      </c>
      <c r="S138">
        <v>2.1</v>
      </c>
      <c r="T138">
        <v>2.2</v>
      </c>
      <c r="U138">
        <v>2.1</v>
      </c>
      <c r="V138">
        <v>1.9</v>
      </c>
      <c r="W138">
        <v>1.8</v>
      </c>
      <c r="X138">
        <v>2</v>
      </c>
      <c r="Y138">
        <v>2.1</v>
      </c>
      <c r="Z138">
        <v>1.9</v>
      </c>
      <c r="AA138">
        <v>1.8</v>
      </c>
      <c r="AB138">
        <v>2.1</v>
      </c>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88"/>
    </row>
    <row r="139" spans="1:52" s="1" customFormat="1" ht="15">
      <c r="A139" s="1" t="s">
        <v>233</v>
      </c>
      <c r="B139" s="107">
        <v>70</v>
      </c>
      <c r="C139" t="s">
        <v>404</v>
      </c>
      <c r="D139" t="s">
        <v>404</v>
      </c>
      <c r="E139" t="s">
        <v>404</v>
      </c>
      <c r="F139" t="s">
        <v>404</v>
      </c>
      <c r="G139" t="s">
        <v>404</v>
      </c>
      <c r="H139">
        <v>2.3</v>
      </c>
      <c r="I139">
        <v>2.3</v>
      </c>
      <c r="J139">
        <v>1.9</v>
      </c>
      <c r="K139">
        <v>1.8</v>
      </c>
      <c r="L139">
        <v>1.7</v>
      </c>
      <c r="M139">
        <v>1.9</v>
      </c>
      <c r="N139">
        <v>2</v>
      </c>
      <c r="O139">
        <v>2</v>
      </c>
      <c r="P139">
        <v>1.9</v>
      </c>
      <c r="Q139">
        <v>2</v>
      </c>
      <c r="R139">
        <v>2.1</v>
      </c>
      <c r="S139">
        <v>1.9</v>
      </c>
      <c r="T139">
        <v>2</v>
      </c>
      <c r="U139">
        <v>1.7</v>
      </c>
      <c r="V139">
        <v>1.6</v>
      </c>
      <c r="W139">
        <v>1.3</v>
      </c>
      <c r="X139">
        <v>1.4</v>
      </c>
      <c r="Y139">
        <v>1.3</v>
      </c>
      <c r="Z139">
        <v>1.1</v>
      </c>
      <c r="AA139">
        <v>1.1</v>
      </c>
      <c r="AB139">
        <v>1.1</v>
      </c>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88"/>
    </row>
    <row r="140" spans="1:52" s="1" customFormat="1" ht="15">
      <c r="A140" s="1" t="s">
        <v>321</v>
      </c>
      <c r="B140" s="107">
        <v>71</v>
      </c>
      <c r="C140" t="s">
        <v>473</v>
      </c>
      <c r="D140" t="s">
        <v>473</v>
      </c>
      <c r="E140" t="s">
        <v>473</v>
      </c>
      <c r="F140" t="s">
        <v>473</v>
      </c>
      <c r="G140" t="s">
        <v>473</v>
      </c>
      <c r="H140" t="s">
        <v>404</v>
      </c>
      <c r="I140" t="s">
        <v>404</v>
      </c>
      <c r="J140" t="s">
        <v>404</v>
      </c>
      <c r="K140" t="s">
        <v>404</v>
      </c>
      <c r="L140" t="s">
        <v>404</v>
      </c>
      <c r="M140" t="s">
        <v>404</v>
      </c>
      <c r="N140" t="s">
        <v>404</v>
      </c>
      <c r="O140" t="s">
        <v>404</v>
      </c>
      <c r="P140" t="s">
        <v>404</v>
      </c>
      <c r="Q140" t="s">
        <v>404</v>
      </c>
      <c r="R140" t="s">
        <v>404</v>
      </c>
      <c r="S140" t="s">
        <v>404</v>
      </c>
      <c r="T140" t="s">
        <v>404</v>
      </c>
      <c r="U140" t="s">
        <v>404</v>
      </c>
      <c r="V140" t="s">
        <v>404</v>
      </c>
      <c r="W140" t="s">
        <v>404</v>
      </c>
      <c r="X140" t="s">
        <v>404</v>
      </c>
      <c r="Y140" t="s">
        <v>404</v>
      </c>
      <c r="Z140" t="s">
        <v>404</v>
      </c>
      <c r="AA140" t="s">
        <v>404</v>
      </c>
      <c r="AB140" t="s">
        <v>404</v>
      </c>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88"/>
    </row>
    <row r="141" spans="1:52" s="1" customFormat="1" ht="15">
      <c r="A141" s="1" t="s">
        <v>167</v>
      </c>
      <c r="B141" s="98"/>
      <c r="C141">
        <v>2.1</v>
      </c>
      <c r="D141">
        <v>2</v>
      </c>
      <c r="E141">
        <v>2</v>
      </c>
      <c r="F141">
        <v>2</v>
      </c>
      <c r="G141">
        <v>1.9</v>
      </c>
      <c r="H141">
        <v>1.9</v>
      </c>
      <c r="I141">
        <v>1.8</v>
      </c>
      <c r="J141">
        <v>1.7</v>
      </c>
      <c r="K141">
        <v>1.7</v>
      </c>
      <c r="L141">
        <v>1.6</v>
      </c>
      <c r="M141">
        <v>1.6</v>
      </c>
      <c r="N141">
        <v>1.6</v>
      </c>
      <c r="O141">
        <v>1.5</v>
      </c>
      <c r="P141">
        <v>1.6</v>
      </c>
      <c r="Q141">
        <v>1.5</v>
      </c>
      <c r="R141">
        <v>1.5</v>
      </c>
      <c r="S141">
        <v>1.5</v>
      </c>
      <c r="T141">
        <v>1.3</v>
      </c>
      <c r="U141">
        <v>1.4</v>
      </c>
      <c r="V141">
        <v>1.3</v>
      </c>
      <c r="W141">
        <v>1.4</v>
      </c>
      <c r="X141">
        <v>1.4</v>
      </c>
      <c r="Y141">
        <v>1.4</v>
      </c>
      <c r="Z141">
        <v>1.4</v>
      </c>
      <c r="AA141">
        <v>1.4</v>
      </c>
      <c r="AB141">
        <v>1.4</v>
      </c>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88"/>
    </row>
    <row r="142" spans="1:52" s="1" customFormat="1" ht="15">
      <c r="A142" s="1" t="s">
        <v>219</v>
      </c>
      <c r="B142" s="107" t="s">
        <v>67</v>
      </c>
      <c r="C142" t="s">
        <v>404</v>
      </c>
      <c r="D142" t="s">
        <v>404</v>
      </c>
      <c r="E142" t="s">
        <v>404</v>
      </c>
      <c r="F142" t="s">
        <v>404</v>
      </c>
      <c r="G142">
        <v>0.5</v>
      </c>
      <c r="H142">
        <v>0.8</v>
      </c>
      <c r="I142">
        <v>1</v>
      </c>
      <c r="J142">
        <v>1</v>
      </c>
      <c r="K142">
        <v>0.9</v>
      </c>
      <c r="L142">
        <v>1</v>
      </c>
      <c r="M142">
        <v>1.1</v>
      </c>
      <c r="N142">
        <v>1.3</v>
      </c>
      <c r="O142">
        <v>1.4</v>
      </c>
      <c r="P142">
        <v>1.5</v>
      </c>
      <c r="Q142">
        <v>1.7</v>
      </c>
      <c r="R142">
        <v>1.7</v>
      </c>
      <c r="S142">
        <v>1.7</v>
      </c>
      <c r="T142">
        <v>1.9</v>
      </c>
      <c r="U142">
        <v>1.9</v>
      </c>
      <c r="V142">
        <v>2.1</v>
      </c>
      <c r="W142">
        <v>2.1</v>
      </c>
      <c r="X142">
        <v>2.3</v>
      </c>
      <c r="Y142">
        <v>1.8</v>
      </c>
      <c r="Z142" s="9">
        <v>1.7</v>
      </c>
      <c r="AA142" s="116">
        <v>2</v>
      </c>
      <c r="AB142" s="116">
        <v>2</v>
      </c>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88"/>
    </row>
    <row r="143" spans="1:52" s="1" customFormat="1" ht="15">
      <c r="A143" s="1" t="s">
        <v>221</v>
      </c>
      <c r="B143" s="98"/>
      <c r="C143">
        <v>1.6</v>
      </c>
      <c r="D143">
        <v>1.5</v>
      </c>
      <c r="E143">
        <v>1.6</v>
      </c>
      <c r="F143">
        <v>1.8</v>
      </c>
      <c r="G143">
        <v>1.9</v>
      </c>
      <c r="H143">
        <v>1.9</v>
      </c>
      <c r="I143">
        <v>1.8</v>
      </c>
      <c r="J143">
        <v>1.5</v>
      </c>
      <c r="K143">
        <v>1.6</v>
      </c>
      <c r="L143">
        <v>1.6</v>
      </c>
      <c r="M143">
        <v>1.5</v>
      </c>
      <c r="N143">
        <v>1.3</v>
      </c>
      <c r="O143">
        <v>1.3</v>
      </c>
      <c r="P143">
        <v>1.2</v>
      </c>
      <c r="Q143">
        <v>1.2</v>
      </c>
      <c r="R143">
        <v>1.4</v>
      </c>
      <c r="S143">
        <v>1.4</v>
      </c>
      <c r="T143">
        <v>1.4</v>
      </c>
      <c r="U143">
        <v>1.4</v>
      </c>
      <c r="V143">
        <v>1.2</v>
      </c>
      <c r="W143">
        <v>1.3</v>
      </c>
      <c r="X143">
        <v>1.5</v>
      </c>
      <c r="Y143">
        <v>1.4</v>
      </c>
      <c r="Z143">
        <v>1.4</v>
      </c>
      <c r="AA143">
        <v>1.2</v>
      </c>
      <c r="AB143">
        <v>1.2</v>
      </c>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88"/>
    </row>
    <row r="144" spans="1:52" s="1" customFormat="1" ht="15">
      <c r="A144" s="1" t="s">
        <v>222</v>
      </c>
      <c r="B144" s="107">
        <v>73</v>
      </c>
      <c r="C144">
        <v>3.6</v>
      </c>
      <c r="D144">
        <v>3.5</v>
      </c>
      <c r="E144">
        <v>3.4</v>
      </c>
      <c r="F144">
        <v>3.4</v>
      </c>
      <c r="G144">
        <v>3.3</v>
      </c>
      <c r="H144">
        <v>3.3</v>
      </c>
      <c r="I144">
        <v>3.3</v>
      </c>
      <c r="J144">
        <v>3</v>
      </c>
      <c r="K144">
        <v>2.9</v>
      </c>
      <c r="L144">
        <v>2.9</v>
      </c>
      <c r="M144">
        <v>2.7</v>
      </c>
      <c r="N144">
        <v>2.7</v>
      </c>
      <c r="O144">
        <v>2.5</v>
      </c>
      <c r="P144">
        <v>2.5</v>
      </c>
      <c r="Q144">
        <v>2.5</v>
      </c>
      <c r="R144">
        <v>2.6</v>
      </c>
      <c r="S144">
        <v>2.6</v>
      </c>
      <c r="T144">
        <v>2.5</v>
      </c>
      <c r="U144">
        <v>2.4</v>
      </c>
      <c r="V144">
        <v>2.3</v>
      </c>
      <c r="W144">
        <v>2.3</v>
      </c>
      <c r="X144">
        <v>2.6</v>
      </c>
      <c r="Y144">
        <v>2.4</v>
      </c>
      <c r="Z144">
        <v>2.3</v>
      </c>
      <c r="AA144">
        <v>2.3</v>
      </c>
      <c r="AB144">
        <v>2.2</v>
      </c>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88"/>
    </row>
    <row r="145" spans="1:52" s="1" customFormat="1" ht="15">
      <c r="A145" s="1" t="s">
        <v>391</v>
      </c>
      <c r="B145" s="107" t="s">
        <v>51</v>
      </c>
      <c r="C145" t="s">
        <v>404</v>
      </c>
      <c r="D145" t="s">
        <v>404</v>
      </c>
      <c r="E145" t="s">
        <v>404</v>
      </c>
      <c r="F145" t="s">
        <v>404</v>
      </c>
      <c r="G145" t="s">
        <v>473</v>
      </c>
      <c r="H145" t="s">
        <v>473</v>
      </c>
      <c r="I145" t="s">
        <v>473</v>
      </c>
      <c r="J145" t="s">
        <v>473</v>
      </c>
      <c r="K145">
        <v>2.2</v>
      </c>
      <c r="L145" s="84">
        <v>1.3</v>
      </c>
      <c r="M145" s="84">
        <v>1.1</v>
      </c>
      <c r="N145" s="84">
        <v>0.9</v>
      </c>
      <c r="O145" s="84">
        <v>0.6</v>
      </c>
      <c r="P145" s="84">
        <v>0.7</v>
      </c>
      <c r="Q145">
        <v>1</v>
      </c>
      <c r="R145">
        <v>1.1</v>
      </c>
      <c r="S145">
        <v>1.4</v>
      </c>
      <c r="T145">
        <v>3.3</v>
      </c>
      <c r="U145">
        <v>5.2</v>
      </c>
      <c r="V145">
        <v>9.2</v>
      </c>
      <c r="W145">
        <v>8.5</v>
      </c>
      <c r="X145">
        <v>5.6</v>
      </c>
      <c r="Y145">
        <v>3.9</v>
      </c>
      <c r="Z145" s="84">
        <v>3.2</v>
      </c>
      <c r="AA145" s="84">
        <v>2.9</v>
      </c>
      <c r="AB145" s="84">
        <v>2.8</v>
      </c>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88"/>
    </row>
    <row r="146" spans="1:52" s="1" customFormat="1" ht="15">
      <c r="A146" s="1" t="s">
        <v>234</v>
      </c>
      <c r="B146" s="107">
        <v>75</v>
      </c>
      <c r="C146" t="s">
        <v>473</v>
      </c>
      <c r="D146" t="s">
        <v>473</v>
      </c>
      <c r="E146" t="s">
        <v>404</v>
      </c>
      <c r="F146" t="s">
        <v>404</v>
      </c>
      <c r="G146" t="s">
        <v>404</v>
      </c>
      <c r="H146" t="s">
        <v>404</v>
      </c>
      <c r="I146" t="s">
        <v>404</v>
      </c>
      <c r="J146" t="s">
        <v>404</v>
      </c>
      <c r="K146" t="s">
        <v>404</v>
      </c>
      <c r="L146" t="s">
        <v>404</v>
      </c>
      <c r="M146" t="s">
        <v>404</v>
      </c>
      <c r="N146" t="s">
        <v>404</v>
      </c>
      <c r="O146" t="s">
        <v>404</v>
      </c>
      <c r="P146" t="s">
        <v>404</v>
      </c>
      <c r="Q146" t="s">
        <v>404</v>
      </c>
      <c r="R146" t="s">
        <v>404</v>
      </c>
      <c r="S146" t="s">
        <v>404</v>
      </c>
      <c r="T146" t="s">
        <v>404</v>
      </c>
      <c r="U146" t="s">
        <v>404</v>
      </c>
      <c r="V146" t="s">
        <v>404</v>
      </c>
      <c r="W146" t="s">
        <v>404</v>
      </c>
      <c r="X146" t="s">
        <v>404</v>
      </c>
      <c r="Y146" t="s">
        <v>404</v>
      </c>
      <c r="Z146" t="s">
        <v>404</v>
      </c>
      <c r="AA146" t="s">
        <v>404</v>
      </c>
      <c r="AB146" t="s">
        <v>404</v>
      </c>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88"/>
    </row>
    <row r="147" spans="1:52" s="1" customFormat="1" ht="15">
      <c r="A147" s="1" t="s">
        <v>320</v>
      </c>
      <c r="B147" s="98"/>
      <c r="C147">
        <v>2.9</v>
      </c>
      <c r="D147">
        <v>2.8</v>
      </c>
      <c r="E147">
        <v>2.8</v>
      </c>
      <c r="F147">
        <v>2.2</v>
      </c>
      <c r="G147">
        <v>2</v>
      </c>
      <c r="H147">
        <v>1.9</v>
      </c>
      <c r="I147">
        <v>1.7</v>
      </c>
      <c r="J147">
        <v>1.6</v>
      </c>
      <c r="K147">
        <v>1.6</v>
      </c>
      <c r="L147">
        <v>1.5</v>
      </c>
      <c r="M147">
        <v>1.5</v>
      </c>
      <c r="N147">
        <v>1.5</v>
      </c>
      <c r="O147">
        <v>1.5</v>
      </c>
      <c r="P147">
        <v>1.5</v>
      </c>
      <c r="Q147">
        <v>1.5</v>
      </c>
      <c r="R147">
        <v>1.4</v>
      </c>
      <c r="S147">
        <v>1.4</v>
      </c>
      <c r="T147">
        <v>1.4</v>
      </c>
      <c r="U147">
        <v>1.3</v>
      </c>
      <c r="V147">
        <v>1.3</v>
      </c>
      <c r="W147">
        <v>1.3</v>
      </c>
      <c r="X147">
        <v>1.4</v>
      </c>
      <c r="Y147">
        <v>1.4</v>
      </c>
      <c r="Z147">
        <v>1.3</v>
      </c>
      <c r="AA147" s="9">
        <v>1.4</v>
      </c>
      <c r="AB147" s="9">
        <v>1.4</v>
      </c>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88"/>
    </row>
    <row r="148" spans="1:52" s="1" customFormat="1" ht="15">
      <c r="A148" s="1" t="s">
        <v>235</v>
      </c>
      <c r="B148" s="107">
        <v>76</v>
      </c>
      <c r="C148" s="84">
        <v>4.2</v>
      </c>
      <c r="D148" s="84">
        <v>3.8</v>
      </c>
      <c r="E148" s="84">
        <v>3.8</v>
      </c>
      <c r="F148" s="84">
        <v>3.5</v>
      </c>
      <c r="G148" s="84">
        <v>3.6</v>
      </c>
      <c r="H148" s="84">
        <v>3.6</v>
      </c>
      <c r="I148" s="84">
        <v>3.6</v>
      </c>
      <c r="J148" s="84">
        <v>3.2</v>
      </c>
      <c r="K148" s="84">
        <v>3.3</v>
      </c>
      <c r="L148" s="84">
        <v>3.4</v>
      </c>
      <c r="M148" s="84">
        <v>3.5</v>
      </c>
      <c r="N148" s="84">
        <v>3.6</v>
      </c>
      <c r="O148" s="84">
        <v>3.6</v>
      </c>
      <c r="P148" s="84">
        <v>3.4</v>
      </c>
      <c r="Q148">
        <v>3.2</v>
      </c>
      <c r="R148">
        <v>2.6</v>
      </c>
      <c r="S148">
        <v>2.7</v>
      </c>
      <c r="T148">
        <v>2.9</v>
      </c>
      <c r="U148">
        <v>2.9</v>
      </c>
      <c r="V148">
        <v>2.8</v>
      </c>
      <c r="W148">
        <v>3.1</v>
      </c>
      <c r="X148">
        <v>3.3</v>
      </c>
      <c r="Y148">
        <v>2.7</v>
      </c>
      <c r="Z148">
        <v>2.4</v>
      </c>
      <c r="AA148" s="9">
        <v>2.3</v>
      </c>
      <c r="AB148" s="9">
        <v>2.4</v>
      </c>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88"/>
    </row>
    <row r="149" spans="1:52" s="1" customFormat="1" ht="15">
      <c r="A149" s="1" t="s">
        <v>177</v>
      </c>
      <c r="B149" s="98"/>
      <c r="C149" s="84">
        <v>3.8</v>
      </c>
      <c r="D149" s="84">
        <v>3.1</v>
      </c>
      <c r="E149">
        <v>2.8</v>
      </c>
      <c r="F149" s="84">
        <v>2.4</v>
      </c>
      <c r="G149" s="87">
        <v>2.4</v>
      </c>
      <c r="H149">
        <v>2.2</v>
      </c>
      <c r="I149">
        <v>2.1</v>
      </c>
      <c r="J149">
        <v>1.6</v>
      </c>
      <c r="K149">
        <v>1.5</v>
      </c>
      <c r="L149">
        <v>1.7</v>
      </c>
      <c r="M149">
        <v>1.5</v>
      </c>
      <c r="N149">
        <v>1.7</v>
      </c>
      <c r="O149">
        <v>1.7</v>
      </c>
      <c r="P149">
        <v>1.8</v>
      </c>
      <c r="Q149">
        <v>1.6</v>
      </c>
      <c r="R149">
        <v>1.7</v>
      </c>
      <c r="S149">
        <v>1.5</v>
      </c>
      <c r="T149">
        <v>1.4</v>
      </c>
      <c r="U149">
        <v>1.3</v>
      </c>
      <c r="V149">
        <v>1.3</v>
      </c>
      <c r="W149">
        <v>1.2</v>
      </c>
      <c r="X149">
        <v>1.2</v>
      </c>
      <c r="Y149">
        <v>1.1</v>
      </c>
      <c r="Z149">
        <v>1.1</v>
      </c>
      <c r="AA149">
        <v>1.1</v>
      </c>
      <c r="AB149">
        <v>0.9</v>
      </c>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88"/>
    </row>
    <row r="150" spans="1:52" s="1" customFormat="1" ht="15">
      <c r="A150" s="1" t="s">
        <v>223</v>
      </c>
      <c r="B150" s="107" t="s">
        <v>52</v>
      </c>
      <c r="C150" t="s">
        <v>473</v>
      </c>
      <c r="D150" t="s">
        <v>473</v>
      </c>
      <c r="E150" t="s">
        <v>473</v>
      </c>
      <c r="F150" t="s">
        <v>473</v>
      </c>
      <c r="G150" t="s">
        <v>473</v>
      </c>
      <c r="H150" t="s">
        <v>473</v>
      </c>
      <c r="I150" t="s">
        <v>473</v>
      </c>
      <c r="J150" t="s">
        <v>473</v>
      </c>
      <c r="K150" t="s">
        <v>473</v>
      </c>
      <c r="L150" t="s">
        <v>473</v>
      </c>
      <c r="M150" t="s">
        <v>473</v>
      </c>
      <c r="N150" t="s">
        <v>473</v>
      </c>
      <c r="O150" t="s">
        <v>473</v>
      </c>
      <c r="P150" t="s">
        <v>473</v>
      </c>
      <c r="Q150" t="s">
        <v>473</v>
      </c>
      <c r="R150" t="s">
        <v>473</v>
      </c>
      <c r="S150" t="s">
        <v>473</v>
      </c>
      <c r="T150" t="s">
        <v>473</v>
      </c>
      <c r="U150" t="s">
        <v>473</v>
      </c>
      <c r="V150" t="s">
        <v>473</v>
      </c>
      <c r="W150" t="s">
        <v>473</v>
      </c>
      <c r="X150">
        <v>0.2</v>
      </c>
      <c r="Y150">
        <v>0.2</v>
      </c>
      <c r="Z150">
        <v>0.1</v>
      </c>
      <c r="AA150">
        <v>0.1</v>
      </c>
      <c r="AB150" t="s">
        <v>473</v>
      </c>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88"/>
    </row>
    <row r="151" spans="1:52" s="1" customFormat="1" ht="15">
      <c r="A151" s="1" t="s">
        <v>178</v>
      </c>
      <c r="B151" s="98"/>
      <c r="C151" s="84">
        <v>1.2</v>
      </c>
      <c r="D151" s="84">
        <v>1.1</v>
      </c>
      <c r="E151" s="84">
        <v>1.3</v>
      </c>
      <c r="F151" s="84">
        <v>1.3</v>
      </c>
      <c r="G151" s="84">
        <v>1.2</v>
      </c>
      <c r="H151" s="84">
        <v>1.2</v>
      </c>
      <c r="I151" s="84">
        <v>1.2</v>
      </c>
      <c r="J151" s="84">
        <v>1</v>
      </c>
      <c r="K151" s="84">
        <v>1</v>
      </c>
      <c r="L151" s="84">
        <v>0.9</v>
      </c>
      <c r="M151" s="84">
        <v>0.8</v>
      </c>
      <c r="N151" s="84">
        <v>0.8</v>
      </c>
      <c r="O151" s="84">
        <v>0.7</v>
      </c>
      <c r="P151">
        <v>0.7</v>
      </c>
      <c r="Q151">
        <v>0.7</v>
      </c>
      <c r="R151">
        <v>0.6</v>
      </c>
      <c r="S151">
        <v>0.6</v>
      </c>
      <c r="T151">
        <v>0.6</v>
      </c>
      <c r="U151">
        <v>0.5</v>
      </c>
      <c r="V151">
        <v>0.5</v>
      </c>
      <c r="W151">
        <v>0.6</v>
      </c>
      <c r="X151">
        <v>0.6</v>
      </c>
      <c r="Y151">
        <v>0.6</v>
      </c>
      <c r="Z151">
        <v>0.6</v>
      </c>
      <c r="AA151">
        <v>0.6</v>
      </c>
      <c r="AB151">
        <v>0.5</v>
      </c>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88"/>
    </row>
    <row r="152" spans="1:52" s="1" customFormat="1" ht="15">
      <c r="A152" s="1" t="s">
        <v>132</v>
      </c>
      <c r="B152" s="107">
        <v>78</v>
      </c>
      <c r="C152">
        <v>2.3</v>
      </c>
      <c r="D152">
        <v>2.3</v>
      </c>
      <c r="E152">
        <v>2.1</v>
      </c>
      <c r="F152">
        <v>2.1</v>
      </c>
      <c r="G152">
        <v>2</v>
      </c>
      <c r="H152">
        <v>2</v>
      </c>
      <c r="I152">
        <v>1.9</v>
      </c>
      <c r="J152">
        <v>1.7</v>
      </c>
      <c r="K152">
        <v>1.9</v>
      </c>
      <c r="L152">
        <v>1.9</v>
      </c>
      <c r="M152">
        <v>1.9</v>
      </c>
      <c r="N152">
        <v>2</v>
      </c>
      <c r="O152">
        <v>2</v>
      </c>
      <c r="P152">
        <v>2</v>
      </c>
      <c r="Q152">
        <v>2</v>
      </c>
      <c r="R152">
        <v>2</v>
      </c>
      <c r="S152">
        <v>2</v>
      </c>
      <c r="T152">
        <v>1.9</v>
      </c>
      <c r="U152">
        <v>1.8</v>
      </c>
      <c r="V152" s="84">
        <v>1.7</v>
      </c>
      <c r="W152" s="84">
        <v>1.8</v>
      </c>
      <c r="X152" s="84">
        <v>1.8</v>
      </c>
      <c r="Y152" s="84">
        <v>1.8</v>
      </c>
      <c r="Z152" s="84">
        <v>1.7</v>
      </c>
      <c r="AA152" s="84">
        <v>1.7</v>
      </c>
      <c r="AB152">
        <v>1.6</v>
      </c>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88"/>
    </row>
    <row r="153" spans="1:52" s="1" customFormat="1" ht="15">
      <c r="A153" s="1" t="s">
        <v>273</v>
      </c>
      <c r="B153" s="107">
        <v>79</v>
      </c>
      <c r="C153" t="s">
        <v>404</v>
      </c>
      <c r="D153" t="s">
        <v>404</v>
      </c>
      <c r="E153" t="s">
        <v>404</v>
      </c>
      <c r="F153" t="s">
        <v>404</v>
      </c>
      <c r="G153" t="s">
        <v>473</v>
      </c>
      <c r="H153">
        <v>0.7</v>
      </c>
      <c r="I153">
        <v>0.8</v>
      </c>
      <c r="J153">
        <v>0.9</v>
      </c>
      <c r="K153">
        <v>0.7</v>
      </c>
      <c r="L153">
        <v>0.6</v>
      </c>
      <c r="M153">
        <v>0.6</v>
      </c>
      <c r="N153">
        <v>0.8</v>
      </c>
      <c r="O153">
        <v>0.9</v>
      </c>
      <c r="P153">
        <v>1.1</v>
      </c>
      <c r="Q153">
        <v>1.6</v>
      </c>
      <c r="R153">
        <v>1.7</v>
      </c>
      <c r="S153">
        <v>1.7</v>
      </c>
      <c r="T153">
        <v>1.7</v>
      </c>
      <c r="U153">
        <v>1.9</v>
      </c>
      <c r="V153">
        <v>1.7</v>
      </c>
      <c r="W153">
        <v>1.7</v>
      </c>
      <c r="X153">
        <v>1.4</v>
      </c>
      <c r="Y153">
        <v>1.1</v>
      </c>
      <c r="Z153">
        <v>1</v>
      </c>
      <c r="AA153">
        <v>0.9</v>
      </c>
      <c r="AB153">
        <v>1</v>
      </c>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88"/>
    </row>
    <row r="154" spans="1:52" s="1" customFormat="1" ht="15">
      <c r="A154" s="1" t="s">
        <v>198</v>
      </c>
      <c r="B154" s="107">
        <v>80</v>
      </c>
      <c r="C154" t="s">
        <v>404</v>
      </c>
      <c r="D154" t="s">
        <v>404</v>
      </c>
      <c r="E154" t="s">
        <v>404</v>
      </c>
      <c r="F154" t="s">
        <v>404</v>
      </c>
      <c r="G154" t="s">
        <v>473</v>
      </c>
      <c r="H154" s="84">
        <v>0.8</v>
      </c>
      <c r="I154" s="84">
        <v>0.5</v>
      </c>
      <c r="J154" s="84">
        <v>0.5</v>
      </c>
      <c r="K154">
        <v>0.5</v>
      </c>
      <c r="L154">
        <v>0.7</v>
      </c>
      <c r="M154">
        <v>1.2</v>
      </c>
      <c r="N154">
        <v>1</v>
      </c>
      <c r="O154">
        <v>1.2</v>
      </c>
      <c r="P154">
        <v>1.4</v>
      </c>
      <c r="Q154">
        <v>1.3</v>
      </c>
      <c r="R154">
        <v>1.1</v>
      </c>
      <c r="S154" s="84">
        <v>1.2</v>
      </c>
      <c r="T154" s="84">
        <v>1.2</v>
      </c>
      <c r="U154" s="84">
        <v>1.2</v>
      </c>
      <c r="V154" s="84">
        <v>1.1</v>
      </c>
      <c r="W154" s="84">
        <v>1.1</v>
      </c>
      <c r="X154">
        <v>1.1</v>
      </c>
      <c r="Y154">
        <v>0.9</v>
      </c>
      <c r="Z154">
        <v>0.8</v>
      </c>
      <c r="AA154">
        <v>0.8</v>
      </c>
      <c r="AB154">
        <v>0.8</v>
      </c>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88"/>
    </row>
    <row r="155" spans="1:52" s="1" customFormat="1" ht="15">
      <c r="A155" s="1" t="s">
        <v>138</v>
      </c>
      <c r="B155" s="98"/>
      <c r="C155">
        <v>1.1</v>
      </c>
      <c r="D155">
        <v>0.9</v>
      </c>
      <c r="E155">
        <v>0.9</v>
      </c>
      <c r="F155">
        <v>0.9</v>
      </c>
      <c r="G155">
        <v>0.9</v>
      </c>
      <c r="H155">
        <v>0.8</v>
      </c>
      <c r="I155">
        <v>0.8</v>
      </c>
      <c r="J155">
        <v>0.9</v>
      </c>
      <c r="K155">
        <v>0.7</v>
      </c>
      <c r="L155">
        <v>0.7</v>
      </c>
      <c r="M155">
        <v>0.7</v>
      </c>
      <c r="N155">
        <v>0.7</v>
      </c>
      <c r="O155">
        <v>0.6</v>
      </c>
      <c r="P155">
        <v>0.8</v>
      </c>
      <c r="Q155">
        <v>0.7</v>
      </c>
      <c r="R155">
        <v>0.7</v>
      </c>
      <c r="S155">
        <v>0.7</v>
      </c>
      <c r="T155">
        <v>0.6</v>
      </c>
      <c r="U155">
        <v>0.6</v>
      </c>
      <c r="V155">
        <v>0.6</v>
      </c>
      <c r="W155" s="84">
        <v>0.5</v>
      </c>
      <c r="X155" s="84">
        <v>0.6</v>
      </c>
      <c r="Y155" s="84">
        <v>0.6</v>
      </c>
      <c r="Z155" s="84">
        <v>0.5</v>
      </c>
      <c r="AA155" s="84">
        <v>0.5</v>
      </c>
      <c r="AB155" s="84">
        <v>0.5</v>
      </c>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88"/>
    </row>
    <row r="156" spans="1:52" s="1" customFormat="1" ht="15">
      <c r="A156" s="1" t="s">
        <v>423</v>
      </c>
      <c r="B156" s="107">
        <v>81</v>
      </c>
      <c r="C156" t="s">
        <v>404</v>
      </c>
      <c r="D156" t="s">
        <v>404</v>
      </c>
      <c r="E156" t="s">
        <v>404</v>
      </c>
      <c r="F156" t="s">
        <v>404</v>
      </c>
      <c r="G156" t="s">
        <v>473</v>
      </c>
      <c r="H156" t="s">
        <v>473</v>
      </c>
      <c r="I156" t="s">
        <v>473</v>
      </c>
      <c r="J156" t="s">
        <v>473</v>
      </c>
      <c r="K156">
        <v>3</v>
      </c>
      <c r="L156">
        <v>2.2</v>
      </c>
      <c r="M156">
        <v>2.2</v>
      </c>
      <c r="N156">
        <v>1.8</v>
      </c>
      <c r="O156">
        <v>1.9</v>
      </c>
      <c r="P156">
        <v>6.6</v>
      </c>
      <c r="Q156">
        <v>2.8</v>
      </c>
      <c r="R156">
        <v>2.4</v>
      </c>
      <c r="S156">
        <v>2.5</v>
      </c>
      <c r="T156">
        <v>2.1</v>
      </c>
      <c r="U156">
        <v>1.9</v>
      </c>
      <c r="V156">
        <v>2</v>
      </c>
      <c r="W156">
        <v>1.8</v>
      </c>
      <c r="X156">
        <v>1.7</v>
      </c>
      <c r="Y156">
        <v>1.4</v>
      </c>
      <c r="Z156">
        <v>1.3</v>
      </c>
      <c r="AA156">
        <v>1.2</v>
      </c>
      <c r="AB156">
        <v>1.2</v>
      </c>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88"/>
    </row>
    <row r="157" spans="1:52" s="1" customFormat="1" ht="15">
      <c r="A157" s="1" t="s">
        <v>425</v>
      </c>
      <c r="B157" s="98" t="s">
        <v>505</v>
      </c>
      <c r="C157">
        <v>1.2</v>
      </c>
      <c r="D157">
        <v>1.1</v>
      </c>
      <c r="E157">
        <v>0.9</v>
      </c>
      <c r="F157">
        <v>0.9</v>
      </c>
      <c r="G157">
        <v>1</v>
      </c>
      <c r="H157">
        <v>1</v>
      </c>
      <c r="I157">
        <v>1</v>
      </c>
      <c r="J157">
        <v>0.9</v>
      </c>
      <c r="K157">
        <v>0.9</v>
      </c>
      <c r="L157">
        <v>0.9</v>
      </c>
      <c r="M157">
        <v>0.8</v>
      </c>
      <c r="N157">
        <v>0.7</v>
      </c>
      <c r="O157">
        <v>0.7</v>
      </c>
      <c r="P157">
        <v>0.7</v>
      </c>
      <c r="Q157">
        <v>0.7</v>
      </c>
      <c r="R157">
        <v>0.7</v>
      </c>
      <c r="S157">
        <v>0.7</v>
      </c>
      <c r="T157">
        <v>0.9</v>
      </c>
      <c r="U157">
        <v>0.7</v>
      </c>
      <c r="V157">
        <v>0.7</v>
      </c>
      <c r="W157">
        <v>0.6</v>
      </c>
      <c r="X157">
        <v>0.7</v>
      </c>
      <c r="Y157">
        <v>0.7</v>
      </c>
      <c r="Z157">
        <v>0.6</v>
      </c>
      <c r="AA157">
        <v>0.6</v>
      </c>
      <c r="AB157">
        <v>0.6</v>
      </c>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88"/>
    </row>
    <row r="158" spans="1:52" s="1" customFormat="1" ht="15">
      <c r="A158" s="1" t="s">
        <v>426</v>
      </c>
      <c r="B158" s="107" t="s">
        <v>53</v>
      </c>
      <c r="C158" t="s">
        <v>404</v>
      </c>
      <c r="D158" t="s">
        <v>404</v>
      </c>
      <c r="E158" t="s">
        <v>404</v>
      </c>
      <c r="F158" t="s">
        <v>404</v>
      </c>
      <c r="G158" t="s">
        <v>473</v>
      </c>
      <c r="H158">
        <v>0.5</v>
      </c>
      <c r="I158">
        <v>0.8</v>
      </c>
      <c r="J158">
        <v>0.9</v>
      </c>
      <c r="K158">
        <v>0.9</v>
      </c>
      <c r="L158">
        <v>0.9</v>
      </c>
      <c r="M158">
        <v>0.6</v>
      </c>
      <c r="N158">
        <v>0.5</v>
      </c>
      <c r="O158">
        <v>0.4</v>
      </c>
      <c r="P158">
        <v>0.4</v>
      </c>
      <c r="Q158">
        <v>0.4</v>
      </c>
      <c r="R158">
        <v>0.4</v>
      </c>
      <c r="S158">
        <v>0.4</v>
      </c>
      <c r="T158">
        <v>0.4</v>
      </c>
      <c r="U158">
        <v>0.5</v>
      </c>
      <c r="V158">
        <v>0.5</v>
      </c>
      <c r="W158">
        <v>0.6</v>
      </c>
      <c r="X158">
        <v>0.5</v>
      </c>
      <c r="Y158">
        <v>0.3</v>
      </c>
      <c r="Z158">
        <v>0.3</v>
      </c>
      <c r="AA158">
        <v>0.3</v>
      </c>
      <c r="AB158">
        <v>0.3</v>
      </c>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88"/>
    </row>
    <row r="159" spans="1:52" s="1" customFormat="1" ht="15">
      <c r="A159" s="1" t="s">
        <v>428</v>
      </c>
      <c r="B159" s="107">
        <v>83</v>
      </c>
      <c r="C159" t="s">
        <v>473</v>
      </c>
      <c r="D159" t="s">
        <v>473</v>
      </c>
      <c r="E159" t="s">
        <v>473</v>
      </c>
      <c r="F159" t="s">
        <v>473</v>
      </c>
      <c r="G159" t="s">
        <v>473</v>
      </c>
      <c r="H159" t="s">
        <v>473</v>
      </c>
      <c r="I159" t="s">
        <v>473</v>
      </c>
      <c r="J159" t="s">
        <v>473</v>
      </c>
      <c r="K159" t="s">
        <v>473</v>
      </c>
      <c r="L159" t="s">
        <v>473</v>
      </c>
      <c r="M159" t="s">
        <v>473</v>
      </c>
      <c r="N159" t="s">
        <v>473</v>
      </c>
      <c r="O159" t="s">
        <v>473</v>
      </c>
      <c r="P159" t="s">
        <v>473</v>
      </c>
      <c r="Q159" t="s">
        <v>473</v>
      </c>
      <c r="R159" t="s">
        <v>473</v>
      </c>
      <c r="S159" t="s">
        <v>473</v>
      </c>
      <c r="T159" t="s">
        <v>473</v>
      </c>
      <c r="U159" s="84">
        <v>2.3</v>
      </c>
      <c r="V159">
        <v>1.7</v>
      </c>
      <c r="W159">
        <v>1.9</v>
      </c>
      <c r="X159">
        <v>1.9</v>
      </c>
      <c r="Y159">
        <v>1.8</v>
      </c>
      <c r="Z159">
        <v>1.8</v>
      </c>
      <c r="AA159" s="84">
        <v>1.6</v>
      </c>
      <c r="AB159">
        <v>1.5</v>
      </c>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88"/>
    </row>
    <row r="160" spans="1:52" s="1" customFormat="1" ht="15">
      <c r="A160" s="1" t="s">
        <v>129</v>
      </c>
      <c r="B160" s="98"/>
      <c r="C160">
        <v>2.8</v>
      </c>
      <c r="D160">
        <v>2.7</v>
      </c>
      <c r="E160">
        <v>2.5</v>
      </c>
      <c r="F160">
        <v>2.4</v>
      </c>
      <c r="G160">
        <v>2.4</v>
      </c>
      <c r="H160">
        <v>2.2</v>
      </c>
      <c r="I160">
        <v>2.1</v>
      </c>
      <c r="J160">
        <v>1.9</v>
      </c>
      <c r="K160">
        <v>1.9</v>
      </c>
      <c r="L160">
        <v>1.8</v>
      </c>
      <c r="M160">
        <v>1.7</v>
      </c>
      <c r="N160">
        <v>1.7</v>
      </c>
      <c r="O160">
        <v>1.5</v>
      </c>
      <c r="P160">
        <v>1.5</v>
      </c>
      <c r="Q160">
        <v>1.5</v>
      </c>
      <c r="R160">
        <v>1.6</v>
      </c>
      <c r="S160">
        <v>1.5</v>
      </c>
      <c r="T160">
        <v>1.5</v>
      </c>
      <c r="U160">
        <v>1.5</v>
      </c>
      <c r="V160">
        <v>1.5</v>
      </c>
      <c r="W160">
        <v>1.4</v>
      </c>
      <c r="X160">
        <v>1.5</v>
      </c>
      <c r="Y160">
        <v>1.4</v>
      </c>
      <c r="Z160">
        <v>1.4</v>
      </c>
      <c r="AA160">
        <v>1.4</v>
      </c>
      <c r="AB160">
        <v>1.3</v>
      </c>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88"/>
    </row>
    <row r="161" spans="1:52" s="1" customFormat="1" ht="15">
      <c r="A161" s="1" t="s">
        <v>418</v>
      </c>
      <c r="B161" s="98"/>
      <c r="C161">
        <v>2.9</v>
      </c>
      <c r="D161">
        <v>2.9</v>
      </c>
      <c r="E161">
        <v>2.9</v>
      </c>
      <c r="F161">
        <v>2.7</v>
      </c>
      <c r="G161">
        <v>3</v>
      </c>
      <c r="H161">
        <v>2.7</v>
      </c>
      <c r="I161">
        <v>2.7</v>
      </c>
      <c r="J161">
        <v>2.4</v>
      </c>
      <c r="K161">
        <v>2.2</v>
      </c>
      <c r="L161">
        <v>2.1</v>
      </c>
      <c r="M161">
        <v>2.2</v>
      </c>
      <c r="N161">
        <v>2.1</v>
      </c>
      <c r="O161">
        <v>1.7</v>
      </c>
      <c r="P161">
        <v>1.7</v>
      </c>
      <c r="Q161">
        <v>2.1</v>
      </c>
      <c r="R161">
        <v>2</v>
      </c>
      <c r="S161">
        <v>1.9</v>
      </c>
      <c r="T161">
        <v>1.6</v>
      </c>
      <c r="U161">
        <v>1.5</v>
      </c>
      <c r="V161">
        <v>1.5</v>
      </c>
      <c r="W161">
        <v>1.4</v>
      </c>
      <c r="X161">
        <v>1.6</v>
      </c>
      <c r="Y161">
        <v>1.5</v>
      </c>
      <c r="Z161">
        <v>1.5</v>
      </c>
      <c r="AA161">
        <v>1.4</v>
      </c>
      <c r="AB161">
        <v>1.4</v>
      </c>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88"/>
    </row>
    <row r="162" spans="1:52" s="1" customFormat="1" ht="15">
      <c r="A162" s="1" t="s">
        <v>228</v>
      </c>
      <c r="B162" s="107">
        <v>84</v>
      </c>
      <c r="C162">
        <v>2.5</v>
      </c>
      <c r="D162">
        <v>1.8</v>
      </c>
      <c r="E162">
        <v>2.6</v>
      </c>
      <c r="F162">
        <v>2.3</v>
      </c>
      <c r="G162">
        <v>2.2</v>
      </c>
      <c r="H162">
        <v>2.5</v>
      </c>
      <c r="I162">
        <v>2.3</v>
      </c>
      <c r="J162">
        <v>2</v>
      </c>
      <c r="K162">
        <v>2</v>
      </c>
      <c r="L162">
        <v>2</v>
      </c>
      <c r="M162">
        <v>2</v>
      </c>
      <c r="N162">
        <v>1.9</v>
      </c>
      <c r="O162">
        <v>1.8</v>
      </c>
      <c r="P162">
        <v>1.9</v>
      </c>
      <c r="Q162">
        <v>1.9</v>
      </c>
      <c r="R162">
        <v>1.9</v>
      </c>
      <c r="S162">
        <v>1.9</v>
      </c>
      <c r="T162">
        <v>1.9</v>
      </c>
      <c r="U162">
        <v>1.9</v>
      </c>
      <c r="V162">
        <v>2</v>
      </c>
      <c r="W162" s="9">
        <v>1.8</v>
      </c>
      <c r="X162" s="9">
        <v>1.8</v>
      </c>
      <c r="Y162" s="9">
        <v>1.9</v>
      </c>
      <c r="Z162" s="9">
        <v>1.8</v>
      </c>
      <c r="AA162" s="9">
        <v>1.8</v>
      </c>
      <c r="AB162">
        <v>1.8</v>
      </c>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88"/>
    </row>
    <row r="163" spans="1:52" s="1" customFormat="1" ht="15">
      <c r="A163" s="1" t="s">
        <v>360</v>
      </c>
      <c r="B163" s="98"/>
      <c r="C163">
        <v>2.5</v>
      </c>
      <c r="D163">
        <v>2.5</v>
      </c>
      <c r="E163">
        <v>2.4</v>
      </c>
      <c r="F163">
        <v>2.4</v>
      </c>
      <c r="G163">
        <v>2.4</v>
      </c>
      <c r="H163">
        <v>2.4</v>
      </c>
      <c r="I163">
        <v>2.2</v>
      </c>
      <c r="J163">
        <v>2.3</v>
      </c>
      <c r="K163">
        <v>2.1</v>
      </c>
      <c r="L163">
        <v>1.9</v>
      </c>
      <c r="M163">
        <v>1.9</v>
      </c>
      <c r="N163">
        <v>1.9</v>
      </c>
      <c r="O163">
        <v>1.9</v>
      </c>
      <c r="P163">
        <v>1.9</v>
      </c>
      <c r="Q163">
        <v>2</v>
      </c>
      <c r="R163">
        <v>1.9</v>
      </c>
      <c r="S163">
        <v>2</v>
      </c>
      <c r="T163">
        <v>2.1</v>
      </c>
      <c r="U163">
        <v>2</v>
      </c>
      <c r="V163">
        <v>1.9</v>
      </c>
      <c r="W163">
        <v>1.9</v>
      </c>
      <c r="X163">
        <v>2.1</v>
      </c>
      <c r="Y163">
        <v>2.1</v>
      </c>
      <c r="Z163">
        <v>2</v>
      </c>
      <c r="AA163" s="9">
        <v>1.9</v>
      </c>
      <c r="AB163" s="9">
        <v>2.2</v>
      </c>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88"/>
    </row>
    <row r="164" spans="1:52" s="1" customFormat="1" ht="15">
      <c r="A164" s="1" t="s">
        <v>357</v>
      </c>
      <c r="B164" s="98" t="s">
        <v>385</v>
      </c>
      <c r="C164" s="84">
        <v>4.3</v>
      </c>
      <c r="D164" s="84">
        <v>4.7</v>
      </c>
      <c r="E164" s="84">
        <v>4.6</v>
      </c>
      <c r="F164" s="84">
        <v>4.8</v>
      </c>
      <c r="G164" s="84">
        <v>4.3</v>
      </c>
      <c r="H164" s="84">
        <v>2.7</v>
      </c>
      <c r="I164" s="84">
        <v>3.1</v>
      </c>
      <c r="J164" s="84">
        <v>2.8</v>
      </c>
      <c r="K164" s="84">
        <v>2.5</v>
      </c>
      <c r="L164" s="84">
        <v>3</v>
      </c>
      <c r="M164" s="84">
        <v>3</v>
      </c>
      <c r="N164">
        <v>2.7</v>
      </c>
      <c r="O164">
        <v>2.5</v>
      </c>
      <c r="P164">
        <v>2.4</v>
      </c>
      <c r="Q164">
        <v>2.3</v>
      </c>
      <c r="R164">
        <v>2.1</v>
      </c>
      <c r="S164">
        <v>2</v>
      </c>
      <c r="T164">
        <v>2</v>
      </c>
      <c r="U164">
        <v>1.8</v>
      </c>
      <c r="V164">
        <v>1.5</v>
      </c>
      <c r="W164">
        <v>1.5</v>
      </c>
      <c r="X164">
        <v>1.4</v>
      </c>
      <c r="Y164">
        <v>1.3</v>
      </c>
      <c r="Z164">
        <v>1.3</v>
      </c>
      <c r="AA164">
        <v>1.4</v>
      </c>
      <c r="AB164">
        <v>1.3</v>
      </c>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88"/>
    </row>
    <row r="165" spans="1:52" s="1" customFormat="1" ht="15">
      <c r="A165" s="1" t="s">
        <v>497</v>
      </c>
      <c r="B165" s="107">
        <v>85</v>
      </c>
      <c r="C165" s="84">
        <v>15.8</v>
      </c>
      <c r="D165" s="84">
        <v>14.2</v>
      </c>
      <c r="E165" s="84">
        <v>12.3</v>
      </c>
      <c r="F165" s="84" t="s">
        <v>473</v>
      </c>
      <c r="G165" s="84">
        <v>4.8</v>
      </c>
      <c r="H165" s="84">
        <v>4.5</v>
      </c>
      <c r="I165" s="84">
        <v>4.9</v>
      </c>
      <c r="J165" s="84">
        <v>4.1</v>
      </c>
      <c r="K165" s="84">
        <v>4</v>
      </c>
      <c r="L165" s="84">
        <v>4.3</v>
      </c>
      <c r="M165" s="84">
        <v>2.9</v>
      </c>
      <c r="N165" s="84">
        <v>3.3</v>
      </c>
      <c r="O165" s="84">
        <v>3.6</v>
      </c>
      <c r="P165" s="84">
        <v>3.8</v>
      </c>
      <c r="Q165" s="84">
        <v>4.1</v>
      </c>
      <c r="R165" s="84">
        <v>3.9</v>
      </c>
      <c r="S165" s="84">
        <v>3.5</v>
      </c>
      <c r="T165" s="84">
        <v>3.6</v>
      </c>
      <c r="U165" s="84">
        <v>3.5</v>
      </c>
      <c r="V165" s="84">
        <v>3.4</v>
      </c>
      <c r="W165" s="84">
        <v>3.3</v>
      </c>
      <c r="X165" s="84">
        <v>4.1</v>
      </c>
      <c r="Y165" s="84">
        <v>3.8</v>
      </c>
      <c r="Z165" s="84">
        <v>3.7</v>
      </c>
      <c r="AA165" s="84">
        <v>3.9</v>
      </c>
      <c r="AB165" s="84">
        <v>4.1</v>
      </c>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88"/>
    </row>
    <row r="166" spans="1:52" s="1" customFormat="1" ht="15">
      <c r="A166" s="1" t="s">
        <v>400</v>
      </c>
      <c r="B166" s="107">
        <v>86</v>
      </c>
      <c r="C166" t="s">
        <v>404</v>
      </c>
      <c r="D166" t="s">
        <v>404</v>
      </c>
      <c r="E166" t="s">
        <v>404</v>
      </c>
      <c r="F166" t="s">
        <v>404</v>
      </c>
      <c r="G166" t="s">
        <v>473</v>
      </c>
      <c r="H166" t="s">
        <v>473</v>
      </c>
      <c r="I166" t="s">
        <v>473</v>
      </c>
      <c r="J166" t="s">
        <v>473</v>
      </c>
      <c r="K166" t="s">
        <v>473</v>
      </c>
      <c r="L166">
        <v>4.5</v>
      </c>
      <c r="M166">
        <v>4</v>
      </c>
      <c r="N166">
        <v>4.2</v>
      </c>
      <c r="O166">
        <v>5.5</v>
      </c>
      <c r="P166">
        <v>4.3</v>
      </c>
      <c r="Q166">
        <v>4.5</v>
      </c>
      <c r="R166">
        <v>3.7</v>
      </c>
      <c r="S166">
        <v>3.1</v>
      </c>
      <c r="T166">
        <v>2.5</v>
      </c>
      <c r="U166">
        <v>2.4</v>
      </c>
      <c r="V166">
        <v>2.5</v>
      </c>
      <c r="W166">
        <v>2.3</v>
      </c>
      <c r="X166">
        <v>2.4</v>
      </c>
      <c r="Y166">
        <v>2.4</v>
      </c>
      <c r="Z166">
        <v>2.3</v>
      </c>
      <c r="AA166" s="84">
        <v>2.2</v>
      </c>
      <c r="AB166" s="84">
        <v>2.1</v>
      </c>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88"/>
    </row>
    <row r="167" spans="1:52" s="1" customFormat="1" ht="15">
      <c r="A167" s="1" t="s">
        <v>401</v>
      </c>
      <c r="B167" s="98" t="s">
        <v>505</v>
      </c>
      <c r="C167" t="s">
        <v>404</v>
      </c>
      <c r="D167" t="s">
        <v>404</v>
      </c>
      <c r="E167" t="s">
        <v>404</v>
      </c>
      <c r="F167" t="s">
        <v>404</v>
      </c>
      <c r="G167" t="s">
        <v>404</v>
      </c>
      <c r="H167">
        <v>2</v>
      </c>
      <c r="I167">
        <v>1.9</v>
      </c>
      <c r="J167">
        <v>3.2</v>
      </c>
      <c r="K167">
        <v>3</v>
      </c>
      <c r="L167">
        <v>2.3</v>
      </c>
      <c r="M167">
        <v>1.8</v>
      </c>
      <c r="N167">
        <v>1.6</v>
      </c>
      <c r="O167">
        <v>1.7</v>
      </c>
      <c r="P167">
        <v>1.9</v>
      </c>
      <c r="Q167">
        <v>1.8</v>
      </c>
      <c r="R167">
        <v>1.9</v>
      </c>
      <c r="S167">
        <v>1.7</v>
      </c>
      <c r="T167">
        <v>1.7</v>
      </c>
      <c r="U167">
        <v>1.6</v>
      </c>
      <c r="V167">
        <v>1.5</v>
      </c>
      <c r="W167">
        <v>1.5</v>
      </c>
      <c r="X167">
        <v>1.5</v>
      </c>
      <c r="Y167">
        <v>1.3</v>
      </c>
      <c r="Z167">
        <v>1.1</v>
      </c>
      <c r="AA167">
        <v>1.1</v>
      </c>
      <c r="AB167">
        <v>1</v>
      </c>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88"/>
    </row>
    <row r="168" spans="1:52" s="1" customFormat="1" ht="15">
      <c r="A168" s="1" t="s">
        <v>369</v>
      </c>
      <c r="B168" s="98" t="s">
        <v>385</v>
      </c>
      <c r="C168" t="s">
        <v>404</v>
      </c>
      <c r="D168" t="s">
        <v>404</v>
      </c>
      <c r="E168" t="s">
        <v>404</v>
      </c>
      <c r="F168" t="s">
        <v>404</v>
      </c>
      <c r="G168" s="84">
        <v>2.2</v>
      </c>
      <c r="H168" s="84">
        <v>1.8</v>
      </c>
      <c r="I168" s="84">
        <v>1.7</v>
      </c>
      <c r="J168">
        <v>1.6</v>
      </c>
      <c r="K168">
        <v>1.6</v>
      </c>
      <c r="L168">
        <v>1.4</v>
      </c>
      <c r="M168">
        <v>1.4</v>
      </c>
      <c r="N168">
        <v>1.2</v>
      </c>
      <c r="O168">
        <v>1.1</v>
      </c>
      <c r="P168">
        <v>1.3</v>
      </c>
      <c r="Q168">
        <v>1.4</v>
      </c>
      <c r="R168">
        <v>1.4</v>
      </c>
      <c r="S168">
        <v>1.5</v>
      </c>
      <c r="T168">
        <v>1.4</v>
      </c>
      <c r="U168">
        <v>1.6</v>
      </c>
      <c r="V168">
        <v>1.5</v>
      </c>
      <c r="W168">
        <v>1.5</v>
      </c>
      <c r="X168">
        <v>1.6</v>
      </c>
      <c r="Y168">
        <v>1.6</v>
      </c>
      <c r="Z168">
        <v>1.3</v>
      </c>
      <c r="AA168">
        <v>1.2</v>
      </c>
      <c r="AB168">
        <v>1.2</v>
      </c>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88"/>
    </row>
    <row r="169" spans="1:52" s="1" customFormat="1" ht="15">
      <c r="A169" s="1" t="s">
        <v>370</v>
      </c>
      <c r="B169" s="98"/>
      <c r="C169">
        <v>2</v>
      </c>
      <c r="D169">
        <v>2</v>
      </c>
      <c r="E169">
        <v>1.8</v>
      </c>
      <c r="F169">
        <v>1.7</v>
      </c>
      <c r="G169">
        <v>1.5</v>
      </c>
      <c r="H169">
        <v>1.7</v>
      </c>
      <c r="I169">
        <v>1.5</v>
      </c>
      <c r="J169">
        <v>1.4</v>
      </c>
      <c r="K169">
        <v>1.4</v>
      </c>
      <c r="L169">
        <v>1.3</v>
      </c>
      <c r="M169">
        <v>1.3</v>
      </c>
      <c r="N169">
        <v>1.2</v>
      </c>
      <c r="O169">
        <v>1.2</v>
      </c>
      <c r="P169">
        <v>1.2</v>
      </c>
      <c r="Q169">
        <v>1.2</v>
      </c>
      <c r="R169">
        <v>1.1</v>
      </c>
      <c r="S169">
        <v>1.1</v>
      </c>
      <c r="T169">
        <v>1</v>
      </c>
      <c r="U169">
        <v>1.2</v>
      </c>
      <c r="V169">
        <v>1.2</v>
      </c>
      <c r="W169">
        <v>1.2</v>
      </c>
      <c r="X169">
        <v>1.2</v>
      </c>
      <c r="Y169">
        <v>1.1</v>
      </c>
      <c r="Z169">
        <v>0.9</v>
      </c>
      <c r="AA169" s="9">
        <v>1.1</v>
      </c>
      <c r="AB169">
        <v>0.9</v>
      </c>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88"/>
    </row>
    <row r="170" spans="1:52" s="1" customFormat="1" ht="15">
      <c r="A170" s="1" t="s">
        <v>371</v>
      </c>
      <c r="B170" s="107">
        <v>87</v>
      </c>
      <c r="C170" s="84">
        <v>2.6</v>
      </c>
      <c r="D170" s="84">
        <v>2.5</v>
      </c>
      <c r="E170" s="84">
        <v>2.6</v>
      </c>
      <c r="F170" s="84">
        <v>2.5</v>
      </c>
      <c r="G170">
        <v>2.4</v>
      </c>
      <c r="H170">
        <v>2.5</v>
      </c>
      <c r="I170">
        <v>2.4</v>
      </c>
      <c r="J170">
        <v>2.3</v>
      </c>
      <c r="K170">
        <v>2.2</v>
      </c>
      <c r="L170">
        <v>2.1</v>
      </c>
      <c r="M170">
        <v>2</v>
      </c>
      <c r="N170">
        <v>2</v>
      </c>
      <c r="O170">
        <v>2</v>
      </c>
      <c r="P170">
        <v>1.8</v>
      </c>
      <c r="Q170">
        <v>1.7</v>
      </c>
      <c r="R170">
        <v>1.7</v>
      </c>
      <c r="S170">
        <v>1.5</v>
      </c>
      <c r="T170">
        <v>1.5</v>
      </c>
      <c r="U170">
        <v>1.4</v>
      </c>
      <c r="V170">
        <v>1.4</v>
      </c>
      <c r="W170">
        <v>1.2</v>
      </c>
      <c r="X170">
        <v>1.2</v>
      </c>
      <c r="Y170">
        <v>1.3</v>
      </c>
      <c r="Z170">
        <v>1.2</v>
      </c>
      <c r="AA170">
        <v>1.2</v>
      </c>
      <c r="AB170">
        <v>1.2</v>
      </c>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88"/>
    </row>
    <row r="171" spans="1:52" s="1" customFormat="1" ht="15">
      <c r="A171" s="1" t="s">
        <v>373</v>
      </c>
      <c r="B171" s="107" t="s">
        <v>54</v>
      </c>
      <c r="C171">
        <v>1.7</v>
      </c>
      <c r="D171">
        <v>1.6</v>
      </c>
      <c r="E171">
        <v>1.7</v>
      </c>
      <c r="F171">
        <v>1.6</v>
      </c>
      <c r="G171">
        <v>1.6</v>
      </c>
      <c r="H171">
        <v>1.4</v>
      </c>
      <c r="I171">
        <v>1.4</v>
      </c>
      <c r="J171">
        <v>1.4</v>
      </c>
      <c r="K171">
        <v>1.4</v>
      </c>
      <c r="L171">
        <v>1.3</v>
      </c>
      <c r="M171">
        <v>1.3</v>
      </c>
      <c r="N171">
        <v>1.2</v>
      </c>
      <c r="O171">
        <v>1.1</v>
      </c>
      <c r="P171">
        <v>1.1</v>
      </c>
      <c r="Q171">
        <v>1</v>
      </c>
      <c r="R171">
        <v>1</v>
      </c>
      <c r="S171">
        <v>0.9</v>
      </c>
      <c r="T171">
        <v>0.9</v>
      </c>
      <c r="U171">
        <v>0.8</v>
      </c>
      <c r="V171">
        <v>0.8</v>
      </c>
      <c r="W171">
        <v>0.8</v>
      </c>
      <c r="X171">
        <v>0.8</v>
      </c>
      <c r="Y171">
        <v>0.7</v>
      </c>
      <c r="Z171">
        <v>0.8</v>
      </c>
      <c r="AA171">
        <v>0.7</v>
      </c>
      <c r="AB171">
        <v>0.8</v>
      </c>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88"/>
    </row>
    <row r="172" spans="1:52" s="1" customFormat="1" ht="15">
      <c r="A172" s="1" t="s">
        <v>447</v>
      </c>
      <c r="B172" s="98" t="s">
        <v>385</v>
      </c>
      <c r="C172">
        <v>2.9</v>
      </c>
      <c r="D172">
        <v>3.1</v>
      </c>
      <c r="E172">
        <v>3.5</v>
      </c>
      <c r="F172">
        <v>3.8</v>
      </c>
      <c r="G172">
        <v>3.9</v>
      </c>
      <c r="H172">
        <v>3.9</v>
      </c>
      <c r="I172">
        <v>4.1</v>
      </c>
      <c r="J172">
        <v>3.9</v>
      </c>
      <c r="K172">
        <v>4.1</v>
      </c>
      <c r="L172">
        <v>4.1</v>
      </c>
      <c r="M172">
        <v>3.3</v>
      </c>
      <c r="N172">
        <v>4</v>
      </c>
      <c r="O172">
        <v>3.7</v>
      </c>
      <c r="P172">
        <v>3.7</v>
      </c>
      <c r="Q172">
        <v>3.9</v>
      </c>
      <c r="R172">
        <v>3.4</v>
      </c>
      <c r="S172">
        <v>2.8</v>
      </c>
      <c r="T172">
        <v>2.5</v>
      </c>
      <c r="U172">
        <v>2.5</v>
      </c>
      <c r="V172">
        <v>2.3</v>
      </c>
      <c r="W172">
        <v>2.3</v>
      </c>
      <c r="X172">
        <v>2.6</v>
      </c>
      <c r="Y172">
        <v>2.4</v>
      </c>
      <c r="Z172">
        <v>2.2</v>
      </c>
      <c r="AA172">
        <v>2.3</v>
      </c>
      <c r="AB172">
        <v>2.3</v>
      </c>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88"/>
    </row>
    <row r="173" spans="1:52" s="1" customFormat="1" ht="15">
      <c r="A173" s="1" t="s">
        <v>449</v>
      </c>
      <c r="B173" s="107">
        <v>89</v>
      </c>
      <c r="C173">
        <v>4</v>
      </c>
      <c r="D173">
        <v>3.9</v>
      </c>
      <c r="E173">
        <v>3.8</v>
      </c>
      <c r="F173">
        <v>3.9</v>
      </c>
      <c r="G173">
        <v>3.7</v>
      </c>
      <c r="H173">
        <v>3.4</v>
      </c>
      <c r="I173">
        <v>3.2</v>
      </c>
      <c r="J173">
        <v>2.9</v>
      </c>
      <c r="K173">
        <v>2.8</v>
      </c>
      <c r="L173">
        <v>2.6</v>
      </c>
      <c r="M173">
        <v>2.5</v>
      </c>
      <c r="N173">
        <v>2.4</v>
      </c>
      <c r="O173">
        <v>2.4</v>
      </c>
      <c r="P173">
        <v>2.4</v>
      </c>
      <c r="Q173">
        <v>2.4</v>
      </c>
      <c r="R173">
        <v>2.5</v>
      </c>
      <c r="S173">
        <v>2.4</v>
      </c>
      <c r="T173">
        <v>2.4</v>
      </c>
      <c r="U173">
        <v>2.3</v>
      </c>
      <c r="V173">
        <v>2.3</v>
      </c>
      <c r="W173">
        <v>2.4</v>
      </c>
      <c r="X173">
        <v>2.6</v>
      </c>
      <c r="Y173">
        <v>2.5</v>
      </c>
      <c r="Z173">
        <v>2.4</v>
      </c>
      <c r="AA173">
        <v>2.4</v>
      </c>
      <c r="AB173">
        <v>2.3</v>
      </c>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88"/>
    </row>
    <row r="174" spans="1:52" s="1" customFormat="1" ht="15">
      <c r="A174" s="1" t="s">
        <v>450</v>
      </c>
      <c r="B174" s="107" t="s">
        <v>55</v>
      </c>
      <c r="C174" t="s">
        <v>473</v>
      </c>
      <c r="D174" t="s">
        <v>473</v>
      </c>
      <c r="E174" t="s">
        <v>473</v>
      </c>
      <c r="F174" t="s">
        <v>473</v>
      </c>
      <c r="G174" t="s">
        <v>473</v>
      </c>
      <c r="H174">
        <v>0.5</v>
      </c>
      <c r="I174">
        <v>2.5</v>
      </c>
      <c r="J174">
        <v>2.8</v>
      </c>
      <c r="K174">
        <v>3.3</v>
      </c>
      <c r="L174">
        <v>4.1</v>
      </c>
      <c r="M174">
        <v>3.4</v>
      </c>
      <c r="N174">
        <v>3</v>
      </c>
      <c r="O174">
        <v>3.6</v>
      </c>
      <c r="P174">
        <v>2.9</v>
      </c>
      <c r="Q174">
        <v>2.8</v>
      </c>
      <c r="R174">
        <v>2.8</v>
      </c>
      <c r="S174">
        <v>2.6</v>
      </c>
      <c r="T174">
        <v>2.8</v>
      </c>
      <c r="U174">
        <v>2.8</v>
      </c>
      <c r="V174">
        <v>2.9</v>
      </c>
      <c r="W174">
        <v>2.7</v>
      </c>
      <c r="X174" s="84">
        <v>2.9</v>
      </c>
      <c r="Y174" s="84">
        <v>2.7</v>
      </c>
      <c r="Z174" s="84">
        <v>2.4</v>
      </c>
      <c r="AA174" s="84">
        <v>2.6</v>
      </c>
      <c r="AB174" s="84">
        <v>3</v>
      </c>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88"/>
    </row>
    <row r="175" spans="1:52" s="1" customFormat="1" ht="15">
      <c r="A175" s="1" t="s">
        <v>378</v>
      </c>
      <c r="B175" s="107">
        <v>91</v>
      </c>
      <c r="C175" s="48" t="s">
        <v>473</v>
      </c>
      <c r="D175" s="48" t="s">
        <v>473</v>
      </c>
      <c r="E175" s="48" t="s">
        <v>473</v>
      </c>
      <c r="F175" s="48" t="s">
        <v>473</v>
      </c>
      <c r="G175" s="48" t="s">
        <v>473</v>
      </c>
      <c r="H175" s="48" t="s">
        <v>473</v>
      </c>
      <c r="I175" s="48" t="s">
        <v>473</v>
      </c>
      <c r="J175" s="48" t="s">
        <v>473</v>
      </c>
      <c r="K175" s="48" t="s">
        <v>473</v>
      </c>
      <c r="L175" s="48" t="s">
        <v>473</v>
      </c>
      <c r="M175" s="48" t="s">
        <v>473</v>
      </c>
      <c r="N175" s="48" t="s">
        <v>473</v>
      </c>
      <c r="O175" s="48" t="s">
        <v>473</v>
      </c>
      <c r="P175" s="48" t="s">
        <v>473</v>
      </c>
      <c r="Q175" s="48" t="s">
        <v>473</v>
      </c>
      <c r="R175" s="48" t="s">
        <v>473</v>
      </c>
      <c r="S175" s="48" t="s">
        <v>473</v>
      </c>
      <c r="T175" s="48" t="s">
        <v>473</v>
      </c>
      <c r="U175" s="48" t="s">
        <v>473</v>
      </c>
      <c r="V175" s="48" t="s">
        <v>473</v>
      </c>
      <c r="W175" s="48" t="s">
        <v>473</v>
      </c>
      <c r="X175" s="48" t="s">
        <v>473</v>
      </c>
      <c r="Y175" s="48" t="s">
        <v>473</v>
      </c>
      <c r="Z175" s="48" t="s">
        <v>473</v>
      </c>
      <c r="AA175" s="48" t="s">
        <v>473</v>
      </c>
      <c r="AB175" s="48" t="s">
        <v>473</v>
      </c>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88"/>
    </row>
    <row r="176" spans="1:71" ht="15">
      <c r="A176" s="4" t="s">
        <v>456</v>
      </c>
      <c r="B176" s="98"/>
      <c r="Z176" s="48"/>
      <c r="AA176" s="48"/>
      <c r="AB176" s="48"/>
      <c r="AW176" s="1"/>
      <c r="AX176" s="1"/>
      <c r="AY176" s="1"/>
      <c r="AZ176" s="1"/>
      <c r="BA176" s="1"/>
      <c r="BB176" s="1"/>
      <c r="BC176" s="1"/>
      <c r="BD176" s="1"/>
      <c r="BE176" s="1"/>
      <c r="BF176" s="1"/>
      <c r="BG176" s="1"/>
      <c r="BH176" s="1"/>
      <c r="BI176" s="1"/>
      <c r="BJ176" s="1"/>
      <c r="BK176" s="1"/>
      <c r="BL176" s="1"/>
      <c r="BM176" s="1"/>
      <c r="BN176" s="1"/>
      <c r="BO176" s="1"/>
      <c r="BP176" s="1"/>
      <c r="BQ176" s="1"/>
      <c r="BR176" s="1"/>
      <c r="BS176" s="1"/>
    </row>
    <row r="177" spans="1:48" s="1" customFormat="1" ht="12">
      <c r="A177" s="1" t="s">
        <v>344</v>
      </c>
      <c r="B177" s="107">
        <v>92</v>
      </c>
      <c r="C177">
        <v>5</v>
      </c>
      <c r="D177">
        <v>5.1</v>
      </c>
      <c r="E177">
        <v>4.8</v>
      </c>
      <c r="F177">
        <v>5.1</v>
      </c>
      <c r="G177">
        <v>5.3</v>
      </c>
      <c r="H177">
        <v>4.8</v>
      </c>
      <c r="I177">
        <v>4.6</v>
      </c>
      <c r="J177">
        <v>4.7</v>
      </c>
      <c r="K177">
        <v>4.7</v>
      </c>
      <c r="L177">
        <v>4.6</v>
      </c>
      <c r="M177">
        <v>4.8</v>
      </c>
      <c r="N177">
        <v>4.9</v>
      </c>
      <c r="O177">
        <v>3.6</v>
      </c>
      <c r="P177">
        <v>3.7</v>
      </c>
      <c r="Q177">
        <v>4.1</v>
      </c>
      <c r="R177">
        <v>4.2</v>
      </c>
      <c r="S177">
        <v>3.6</v>
      </c>
      <c r="T177">
        <v>3</v>
      </c>
      <c r="U177">
        <v>2.9</v>
      </c>
      <c r="V177">
        <v>2.7</v>
      </c>
      <c r="W177">
        <v>2.6</v>
      </c>
      <c r="X177">
        <v>3.3</v>
      </c>
      <c r="Y177">
        <v>3</v>
      </c>
      <c r="Z177">
        <v>3</v>
      </c>
      <c r="AA177">
        <v>3.1</v>
      </c>
      <c r="AB177">
        <v>3.9</v>
      </c>
      <c r="AC177"/>
      <c r="AD177"/>
      <c r="AE177"/>
      <c r="AF177"/>
      <c r="AG177"/>
      <c r="AH177"/>
      <c r="AI177"/>
      <c r="AJ177"/>
      <c r="AK177"/>
      <c r="AL177"/>
      <c r="AM177"/>
      <c r="AN177"/>
      <c r="AO177"/>
      <c r="AP177"/>
      <c r="AQ177"/>
      <c r="AR177"/>
      <c r="AS177"/>
      <c r="AT177"/>
      <c r="AU177" s="48"/>
      <c r="AV177"/>
    </row>
    <row r="178" spans="1:48" s="1" customFormat="1" ht="12">
      <c r="A178" s="1" t="s">
        <v>345</v>
      </c>
      <c r="B178" s="98"/>
      <c r="C178" s="84">
        <v>6.5</v>
      </c>
      <c r="D178" s="84">
        <v>5.1</v>
      </c>
      <c r="E178" s="84">
        <v>4.7</v>
      </c>
      <c r="F178" s="84">
        <v>4.8</v>
      </c>
      <c r="G178" s="84">
        <v>4.5</v>
      </c>
      <c r="H178" s="84">
        <v>4.3</v>
      </c>
      <c r="I178" s="84">
        <v>4.2</v>
      </c>
      <c r="J178" s="84">
        <v>3.9</v>
      </c>
      <c r="K178" s="84">
        <v>3.5</v>
      </c>
      <c r="L178" s="84">
        <v>3.3</v>
      </c>
      <c r="M178" s="84">
        <v>3.3</v>
      </c>
      <c r="N178" s="84">
        <v>3.2</v>
      </c>
      <c r="O178" s="84">
        <v>3.2</v>
      </c>
      <c r="P178" s="84">
        <v>3.3</v>
      </c>
      <c r="Q178">
        <v>3.4</v>
      </c>
      <c r="R178">
        <v>3.3</v>
      </c>
      <c r="S178">
        <v>3</v>
      </c>
      <c r="T178">
        <v>2.9</v>
      </c>
      <c r="U178">
        <v>2.7</v>
      </c>
      <c r="V178">
        <v>2.5</v>
      </c>
      <c r="W178">
        <v>2.3</v>
      </c>
      <c r="X178">
        <v>2.1</v>
      </c>
      <c r="Y178">
        <v>2</v>
      </c>
      <c r="Z178">
        <v>1.9</v>
      </c>
      <c r="AA178">
        <v>1.7</v>
      </c>
      <c r="AB178">
        <v>1.7</v>
      </c>
      <c r="AC178"/>
      <c r="AD178"/>
      <c r="AE178"/>
      <c r="AF178"/>
      <c r="AG178"/>
      <c r="AH178"/>
      <c r="AI178"/>
      <c r="AJ178"/>
      <c r="AK178"/>
      <c r="AL178"/>
      <c r="AM178"/>
      <c r="AN178"/>
      <c r="AO178"/>
      <c r="AP178"/>
      <c r="AQ178"/>
      <c r="AR178"/>
      <c r="AS178"/>
      <c r="AT178"/>
      <c r="AU178"/>
      <c r="AV178"/>
    </row>
    <row r="179" spans="1:48" s="1" customFormat="1" ht="12">
      <c r="A179" s="1" t="s">
        <v>346</v>
      </c>
      <c r="B179" s="107" t="s">
        <v>56</v>
      </c>
      <c r="C179">
        <v>2</v>
      </c>
      <c r="D179">
        <v>2.4</v>
      </c>
      <c r="E179">
        <v>2</v>
      </c>
      <c r="F179">
        <v>1.7</v>
      </c>
      <c r="G179">
        <v>1.4</v>
      </c>
      <c r="H179">
        <v>1.5</v>
      </c>
      <c r="I179">
        <v>2.4</v>
      </c>
      <c r="J179">
        <v>1.8</v>
      </c>
      <c r="K179">
        <v>1.9</v>
      </c>
      <c r="L179">
        <v>2.1</v>
      </c>
      <c r="M179">
        <v>2.4</v>
      </c>
      <c r="N179">
        <v>3</v>
      </c>
      <c r="O179">
        <v>3.8</v>
      </c>
      <c r="P179">
        <v>4</v>
      </c>
      <c r="Q179">
        <v>2.5</v>
      </c>
      <c r="R179">
        <v>2.8</v>
      </c>
      <c r="S179">
        <v>3.1</v>
      </c>
      <c r="T179">
        <v>3.5</v>
      </c>
      <c r="U179">
        <v>3.5</v>
      </c>
      <c r="V179">
        <v>2.7</v>
      </c>
      <c r="W179">
        <v>2.1</v>
      </c>
      <c r="X179">
        <v>2.2</v>
      </c>
      <c r="Y179" s="84">
        <v>2.2</v>
      </c>
      <c r="Z179" s="84">
        <v>2.1</v>
      </c>
      <c r="AA179" s="84">
        <v>1.9</v>
      </c>
      <c r="AB179" t="s">
        <v>473</v>
      </c>
      <c r="AC179"/>
      <c r="AD179"/>
      <c r="AE179"/>
      <c r="AF179"/>
      <c r="AG179"/>
      <c r="AH179"/>
      <c r="AI179"/>
      <c r="AJ179"/>
      <c r="AK179"/>
      <c r="AL179"/>
      <c r="AM179"/>
      <c r="AN179"/>
      <c r="AO179"/>
      <c r="AP179"/>
      <c r="AQ179"/>
      <c r="AR179"/>
      <c r="AS179"/>
      <c r="AT179"/>
      <c r="AU179"/>
      <c r="AV179"/>
    </row>
    <row r="180" spans="1:48" s="1" customFormat="1" ht="12">
      <c r="A180" s="1" t="s">
        <v>171</v>
      </c>
      <c r="B180" s="107">
        <v>94</v>
      </c>
      <c r="C180" t="s">
        <v>473</v>
      </c>
      <c r="D180" t="s">
        <v>473</v>
      </c>
      <c r="E180" t="s">
        <v>473</v>
      </c>
      <c r="F180" t="s">
        <v>473</v>
      </c>
      <c r="G180" t="s">
        <v>473</v>
      </c>
      <c r="H180" t="s">
        <v>473</v>
      </c>
      <c r="I180" t="s">
        <v>473</v>
      </c>
      <c r="J180" t="s">
        <v>473</v>
      </c>
      <c r="K180" t="s">
        <v>473</v>
      </c>
      <c r="L180" t="s">
        <v>473</v>
      </c>
      <c r="M180" t="s">
        <v>473</v>
      </c>
      <c r="N180" t="s">
        <v>473</v>
      </c>
      <c r="O180" t="s">
        <v>473</v>
      </c>
      <c r="P180" t="s">
        <v>473</v>
      </c>
      <c r="Q180" t="s">
        <v>473</v>
      </c>
      <c r="R180" t="s">
        <v>473</v>
      </c>
      <c r="S180" s="87">
        <v>1.7</v>
      </c>
      <c r="T180" s="87">
        <v>2.2</v>
      </c>
      <c r="U180" s="87">
        <v>1.9</v>
      </c>
      <c r="V180" s="87">
        <v>2.2</v>
      </c>
      <c r="W180">
        <v>2.2</v>
      </c>
      <c r="X180">
        <v>2.7</v>
      </c>
      <c r="Y180">
        <v>2.6</v>
      </c>
      <c r="Z180">
        <v>3.3</v>
      </c>
      <c r="AA180">
        <v>2.8</v>
      </c>
      <c r="AB180">
        <v>3.6</v>
      </c>
      <c r="AC180"/>
      <c r="AD180"/>
      <c r="AE180"/>
      <c r="AF180"/>
      <c r="AG180"/>
      <c r="AH180"/>
      <c r="AI180"/>
      <c r="AJ180"/>
      <c r="AK180"/>
      <c r="AL180"/>
      <c r="AM180"/>
      <c r="AN180"/>
      <c r="AO180"/>
      <c r="AP180"/>
      <c r="AQ180"/>
      <c r="AR180"/>
      <c r="AS180"/>
      <c r="AT180"/>
      <c r="AU180"/>
      <c r="AV180"/>
    </row>
    <row r="181" spans="1:48" s="1" customFormat="1" ht="12">
      <c r="A181" s="1" t="s">
        <v>298</v>
      </c>
      <c r="B181" s="107">
        <v>95</v>
      </c>
      <c r="C181" s="84">
        <v>17.7</v>
      </c>
      <c r="D181" s="84">
        <v>14.9</v>
      </c>
      <c r="E181" s="84">
        <v>14.4</v>
      </c>
      <c r="F181" s="84">
        <v>17.7</v>
      </c>
      <c r="G181" s="84">
        <v>12.9</v>
      </c>
      <c r="H181" s="84">
        <v>13.3</v>
      </c>
      <c r="I181" s="84">
        <v>11.5</v>
      </c>
      <c r="J181" s="84">
        <v>8.9</v>
      </c>
      <c r="K181" s="84">
        <v>9.1</v>
      </c>
      <c r="L181" s="84">
        <v>9.2</v>
      </c>
      <c r="M181" s="84">
        <v>8.7</v>
      </c>
      <c r="N181" s="84">
        <v>8.4</v>
      </c>
      <c r="O181" s="84">
        <v>8</v>
      </c>
      <c r="P181" s="84">
        <v>8.4</v>
      </c>
      <c r="Q181" s="84">
        <v>9.6</v>
      </c>
      <c r="R181" s="84">
        <v>9.6</v>
      </c>
      <c r="S181" s="84">
        <v>8.7</v>
      </c>
      <c r="T181" s="84">
        <v>8</v>
      </c>
      <c r="U181" s="84">
        <v>7.8</v>
      </c>
      <c r="V181" s="84">
        <v>7.2</v>
      </c>
      <c r="W181" s="84">
        <v>6.9</v>
      </c>
      <c r="X181" s="84">
        <v>6.9</v>
      </c>
      <c r="Y181" s="84">
        <v>6.4</v>
      </c>
      <c r="Z181" s="84">
        <v>6</v>
      </c>
      <c r="AA181" s="84">
        <v>5.8</v>
      </c>
      <c r="AB181" s="84">
        <v>5.6</v>
      </c>
      <c r="AC181"/>
      <c r="AD181"/>
      <c r="AE181"/>
      <c r="AF181"/>
      <c r="AG181"/>
      <c r="AH181"/>
      <c r="AI181"/>
      <c r="AJ181"/>
      <c r="AK181"/>
      <c r="AL181"/>
      <c r="AM181"/>
      <c r="AN181"/>
      <c r="AO181"/>
      <c r="AP181"/>
      <c r="AQ181"/>
      <c r="AR181"/>
      <c r="AS181"/>
      <c r="AT181"/>
      <c r="AU181"/>
      <c r="AV181"/>
    </row>
    <row r="182" spans="1:48" s="1" customFormat="1" ht="12">
      <c r="A182" s="1" t="s">
        <v>145</v>
      </c>
      <c r="B182" s="98"/>
      <c r="C182" s="84">
        <v>9.4</v>
      </c>
      <c r="D182" s="84">
        <v>9.1</v>
      </c>
      <c r="E182" s="84">
        <v>7.8</v>
      </c>
      <c r="F182" s="84">
        <v>10</v>
      </c>
      <c r="G182" s="84">
        <v>6.9</v>
      </c>
      <c r="H182" s="84">
        <v>7</v>
      </c>
      <c r="I182" s="84">
        <v>6.7</v>
      </c>
      <c r="J182" s="84">
        <v>4.5</v>
      </c>
      <c r="K182" s="84">
        <v>6</v>
      </c>
      <c r="L182" s="84">
        <v>6.1</v>
      </c>
      <c r="M182" s="84">
        <v>6.3</v>
      </c>
      <c r="N182">
        <v>6.3</v>
      </c>
      <c r="O182">
        <v>6.3</v>
      </c>
      <c r="P182">
        <v>5.9</v>
      </c>
      <c r="Q182">
        <v>5.4</v>
      </c>
      <c r="R182">
        <v>6</v>
      </c>
      <c r="S182">
        <v>5.1</v>
      </c>
      <c r="T182">
        <v>4.8</v>
      </c>
      <c r="U182">
        <v>4.7</v>
      </c>
      <c r="V182">
        <v>6</v>
      </c>
      <c r="W182">
        <v>6.1</v>
      </c>
      <c r="X182">
        <v>5.9</v>
      </c>
      <c r="Y182">
        <v>5</v>
      </c>
      <c r="Z182">
        <v>4.8</v>
      </c>
      <c r="AA182">
        <v>4</v>
      </c>
      <c r="AB182">
        <v>3.5</v>
      </c>
      <c r="AC182"/>
      <c r="AD182"/>
      <c r="AE182"/>
      <c r="AF182"/>
      <c r="AG182"/>
      <c r="AH182"/>
      <c r="AI182"/>
      <c r="AJ182"/>
      <c r="AK182"/>
      <c r="AL182"/>
      <c r="AM182"/>
      <c r="AN182"/>
      <c r="AO182"/>
      <c r="AP182"/>
      <c r="AQ182"/>
      <c r="AR182"/>
      <c r="AS182"/>
      <c r="AT182"/>
      <c r="AU182"/>
      <c r="AV182"/>
    </row>
    <row r="183" spans="1:48" s="1" customFormat="1" ht="12">
      <c r="A183" s="1" t="s">
        <v>146</v>
      </c>
      <c r="B183" s="98"/>
      <c r="C183">
        <v>8.2</v>
      </c>
      <c r="D183">
        <v>8.5</v>
      </c>
      <c r="E183">
        <v>48.5</v>
      </c>
      <c r="F183">
        <v>117</v>
      </c>
      <c r="G183">
        <v>31.8</v>
      </c>
      <c r="H183">
        <v>12.4</v>
      </c>
      <c r="I183">
        <v>13.3</v>
      </c>
      <c r="J183">
        <v>13.6</v>
      </c>
      <c r="K183">
        <v>10.3</v>
      </c>
      <c r="L183">
        <v>8.1</v>
      </c>
      <c r="M183">
        <v>8.8</v>
      </c>
      <c r="N183">
        <v>7.6</v>
      </c>
      <c r="O183">
        <v>7.2</v>
      </c>
      <c r="P183">
        <v>7.7</v>
      </c>
      <c r="Q183">
        <v>7.4</v>
      </c>
      <c r="R183">
        <v>6.5</v>
      </c>
      <c r="S183">
        <v>5.8</v>
      </c>
      <c r="T183">
        <v>4.3</v>
      </c>
      <c r="U183">
        <v>3.5</v>
      </c>
      <c r="V183">
        <v>3.6</v>
      </c>
      <c r="W183">
        <v>3</v>
      </c>
      <c r="X183">
        <v>4</v>
      </c>
      <c r="Y183">
        <v>3.6</v>
      </c>
      <c r="Z183">
        <v>3.4</v>
      </c>
      <c r="AA183">
        <v>3.2</v>
      </c>
      <c r="AB183">
        <v>3.2</v>
      </c>
      <c r="AC183"/>
      <c r="AD183"/>
      <c r="AE183"/>
      <c r="AF183"/>
      <c r="AG183"/>
      <c r="AH183"/>
      <c r="AI183"/>
      <c r="AJ183"/>
      <c r="AK183"/>
      <c r="AL183"/>
      <c r="AM183"/>
      <c r="AN183"/>
      <c r="AO183"/>
      <c r="AP183"/>
      <c r="AQ183"/>
      <c r="AR183"/>
      <c r="AS183"/>
      <c r="AT183"/>
      <c r="AU183"/>
      <c r="AV183"/>
    </row>
    <row r="184" spans="1:48" s="1" customFormat="1" ht="12">
      <c r="A184" s="1" t="s">
        <v>147</v>
      </c>
      <c r="B184" s="98"/>
      <c r="C184" s="84">
        <v>1.2</v>
      </c>
      <c r="D184" t="s">
        <v>473</v>
      </c>
      <c r="E184" s="84">
        <v>7.5</v>
      </c>
      <c r="F184" s="84">
        <v>5.1</v>
      </c>
      <c r="G184" s="84">
        <v>7.9</v>
      </c>
      <c r="H184" s="84">
        <v>6</v>
      </c>
      <c r="I184" s="84">
        <v>6.9</v>
      </c>
      <c r="J184" s="84">
        <v>6.6</v>
      </c>
      <c r="K184" s="84">
        <v>5.6</v>
      </c>
      <c r="L184" s="84">
        <v>4.3</v>
      </c>
      <c r="M184">
        <v>4</v>
      </c>
      <c r="N184">
        <v>4.8</v>
      </c>
      <c r="O184">
        <v>5.4</v>
      </c>
      <c r="P184">
        <v>5.4</v>
      </c>
      <c r="Q184">
        <v>4.7</v>
      </c>
      <c r="R184">
        <v>4.6</v>
      </c>
      <c r="S184">
        <v>4.4</v>
      </c>
      <c r="T184" s="84">
        <v>4.4</v>
      </c>
      <c r="U184" s="84">
        <v>4.5</v>
      </c>
      <c r="V184" s="84">
        <v>4.6</v>
      </c>
      <c r="W184">
        <v>3.9</v>
      </c>
      <c r="X184">
        <v>4.1</v>
      </c>
      <c r="Y184" s="84">
        <v>4.2</v>
      </c>
      <c r="Z184">
        <v>4.1</v>
      </c>
      <c r="AA184">
        <v>4.2</v>
      </c>
      <c r="AB184" s="84">
        <v>4.4</v>
      </c>
      <c r="AC184"/>
      <c r="AD184"/>
      <c r="AE184"/>
      <c r="AF184"/>
      <c r="AG184"/>
      <c r="AH184"/>
      <c r="AI184"/>
      <c r="AJ184"/>
      <c r="AK184"/>
      <c r="AL184"/>
      <c r="AM184"/>
      <c r="AN184"/>
      <c r="AO184"/>
      <c r="AP184"/>
      <c r="AQ184"/>
      <c r="AR184"/>
      <c r="AS184"/>
      <c r="AT184"/>
      <c r="AU184"/>
      <c r="AV184"/>
    </row>
    <row r="185" spans="1:48" s="1" customFormat="1" ht="12">
      <c r="A185" s="1" t="s">
        <v>149</v>
      </c>
      <c r="B185" s="107" t="s">
        <v>57</v>
      </c>
      <c r="C185">
        <v>18.3</v>
      </c>
      <c r="D185">
        <v>16.7</v>
      </c>
      <c r="E185">
        <v>16.5</v>
      </c>
      <c r="F185">
        <v>14.8</v>
      </c>
      <c r="G185">
        <v>16.2</v>
      </c>
      <c r="H185">
        <v>15.4</v>
      </c>
      <c r="I185">
        <v>15.7</v>
      </c>
      <c r="J185">
        <v>14.6</v>
      </c>
      <c r="K185">
        <v>12.5</v>
      </c>
      <c r="L185">
        <v>12.5</v>
      </c>
      <c r="M185">
        <v>12.5</v>
      </c>
      <c r="N185">
        <v>11.4</v>
      </c>
      <c r="O185">
        <v>10.8</v>
      </c>
      <c r="P185">
        <v>12.5</v>
      </c>
      <c r="Q185">
        <v>12.4</v>
      </c>
      <c r="R185">
        <v>12.2</v>
      </c>
      <c r="S185">
        <v>12.1</v>
      </c>
      <c r="T185">
        <v>11.8</v>
      </c>
      <c r="U185" s="9">
        <v>11</v>
      </c>
      <c r="V185">
        <v>10.3</v>
      </c>
      <c r="W185">
        <v>7.6</v>
      </c>
      <c r="X185">
        <v>9.3</v>
      </c>
      <c r="Y185">
        <v>8.3</v>
      </c>
      <c r="Z185">
        <v>9.5</v>
      </c>
      <c r="AA185">
        <v>15.8</v>
      </c>
      <c r="AB185">
        <v>11.3</v>
      </c>
      <c r="AC185"/>
      <c r="AD185"/>
      <c r="AE185"/>
      <c r="AF185"/>
      <c r="AG185"/>
      <c r="AH185"/>
      <c r="AI185"/>
      <c r="AJ185"/>
      <c r="AK185"/>
      <c r="AL185"/>
      <c r="AM185"/>
      <c r="AN185"/>
      <c r="AO185"/>
      <c r="AP185"/>
      <c r="AQ185"/>
      <c r="AR185"/>
      <c r="AS185"/>
      <c r="AT185"/>
      <c r="AU185"/>
      <c r="AV185"/>
    </row>
    <row r="186" spans="1:48" s="1" customFormat="1" ht="12">
      <c r="A186" s="1" t="s">
        <v>184</v>
      </c>
      <c r="B186" s="98"/>
      <c r="C186">
        <v>16.3</v>
      </c>
      <c r="D186">
        <v>13.1</v>
      </c>
      <c r="E186">
        <v>10.7</v>
      </c>
      <c r="F186">
        <v>13</v>
      </c>
      <c r="G186" t="s">
        <v>473</v>
      </c>
      <c r="H186" t="s">
        <v>473</v>
      </c>
      <c r="I186" t="s">
        <v>473</v>
      </c>
      <c r="J186" t="s">
        <v>473</v>
      </c>
      <c r="K186" t="s">
        <v>473</v>
      </c>
      <c r="L186" t="s">
        <v>473</v>
      </c>
      <c r="M186" t="s">
        <v>473</v>
      </c>
      <c r="N186" t="s">
        <v>473</v>
      </c>
      <c r="O186" t="s">
        <v>473</v>
      </c>
      <c r="P186" t="s">
        <v>473</v>
      </c>
      <c r="Q186" s="84">
        <v>3.9</v>
      </c>
      <c r="R186" s="84">
        <v>3.3</v>
      </c>
      <c r="S186">
        <v>2.4</v>
      </c>
      <c r="T186">
        <v>2</v>
      </c>
      <c r="U186">
        <v>1.8</v>
      </c>
      <c r="V186">
        <v>2</v>
      </c>
      <c r="W186">
        <v>2</v>
      </c>
      <c r="X186">
        <v>2</v>
      </c>
      <c r="Y186">
        <v>1.5</v>
      </c>
      <c r="Z186" t="s">
        <v>473</v>
      </c>
      <c r="AA186" t="s">
        <v>473</v>
      </c>
      <c r="AB186" t="s">
        <v>473</v>
      </c>
      <c r="AC186"/>
      <c r="AD186"/>
      <c r="AE186"/>
      <c r="AF186"/>
      <c r="AG186"/>
      <c r="AH186"/>
      <c r="AI186"/>
      <c r="AJ186"/>
      <c r="AK186"/>
      <c r="AL186"/>
      <c r="AM186"/>
      <c r="AN186"/>
      <c r="AO186"/>
      <c r="AP186"/>
      <c r="AQ186"/>
      <c r="AR186"/>
      <c r="AS186"/>
      <c r="AT186"/>
      <c r="AU186"/>
      <c r="AV186"/>
    </row>
    <row r="187" spans="1:48" s="1" customFormat="1" ht="12">
      <c r="A187" s="1" t="s">
        <v>366</v>
      </c>
      <c r="B187" s="107" t="s">
        <v>58</v>
      </c>
      <c r="C187">
        <v>15.2</v>
      </c>
      <c r="D187">
        <v>13.4</v>
      </c>
      <c r="E187" s="84">
        <v>14</v>
      </c>
      <c r="F187" s="84">
        <v>12.5</v>
      </c>
      <c r="G187">
        <v>11.3</v>
      </c>
      <c r="H187">
        <v>12.5</v>
      </c>
      <c r="I187">
        <v>10.6</v>
      </c>
      <c r="J187">
        <v>9.3</v>
      </c>
      <c r="K187">
        <v>8.5</v>
      </c>
      <c r="L187">
        <v>11</v>
      </c>
      <c r="M187">
        <v>14.3</v>
      </c>
      <c r="N187">
        <v>11.4</v>
      </c>
      <c r="O187">
        <v>10.6</v>
      </c>
      <c r="P187">
        <v>11.5</v>
      </c>
      <c r="Q187">
        <v>9.8</v>
      </c>
      <c r="R187">
        <v>8.7</v>
      </c>
      <c r="S187">
        <v>8.1</v>
      </c>
      <c r="T187">
        <v>7.7</v>
      </c>
      <c r="U187">
        <v>7.7</v>
      </c>
      <c r="V187">
        <v>8.5</v>
      </c>
      <c r="W187">
        <v>7.4</v>
      </c>
      <c r="X187">
        <v>9.6</v>
      </c>
      <c r="Y187">
        <v>8.6</v>
      </c>
      <c r="Z187">
        <v>7.2</v>
      </c>
      <c r="AA187">
        <v>7.9</v>
      </c>
      <c r="AB187">
        <v>9.3</v>
      </c>
      <c r="AC187"/>
      <c r="AD187"/>
      <c r="AE187"/>
      <c r="AF187"/>
      <c r="AG187"/>
      <c r="AH187"/>
      <c r="AI187"/>
      <c r="AJ187"/>
      <c r="AK187"/>
      <c r="AL187"/>
      <c r="AM187"/>
      <c r="AN187"/>
      <c r="AO187"/>
      <c r="AP187"/>
      <c r="AQ187"/>
      <c r="AR187"/>
      <c r="AS187"/>
      <c r="AT187"/>
      <c r="AU187"/>
      <c r="AV187"/>
    </row>
    <row r="188" spans="1:48" s="1" customFormat="1" ht="12">
      <c r="A188" s="1" t="s">
        <v>108</v>
      </c>
      <c r="B188" s="107">
        <v>98</v>
      </c>
      <c r="C188" s="84">
        <v>7.3</v>
      </c>
      <c r="D188" s="84">
        <v>7.4</v>
      </c>
      <c r="E188" s="84">
        <v>6.4</v>
      </c>
      <c r="F188" s="84">
        <v>9.7</v>
      </c>
      <c r="G188" s="84">
        <v>8.4</v>
      </c>
      <c r="H188">
        <v>6.7</v>
      </c>
      <c r="I188">
        <v>7.2</v>
      </c>
      <c r="J188">
        <v>6.9</v>
      </c>
      <c r="K188">
        <v>6</v>
      </c>
      <c r="L188">
        <v>5.9</v>
      </c>
      <c r="M188">
        <v>5.8</v>
      </c>
      <c r="N188">
        <v>5.8</v>
      </c>
      <c r="O188">
        <v>5.5</v>
      </c>
      <c r="P188">
        <v>5.5</v>
      </c>
      <c r="Q188">
        <v>5.4</v>
      </c>
      <c r="R188">
        <v>6.2</v>
      </c>
      <c r="S188">
        <v>5.5</v>
      </c>
      <c r="T188">
        <v>5</v>
      </c>
      <c r="U188">
        <v>4.4</v>
      </c>
      <c r="V188">
        <v>4.1</v>
      </c>
      <c r="W188">
        <v>3.6</v>
      </c>
      <c r="X188">
        <v>4</v>
      </c>
      <c r="Y188">
        <v>4.1</v>
      </c>
      <c r="Z188" t="s">
        <v>473</v>
      </c>
      <c r="AA188" t="s">
        <v>473</v>
      </c>
      <c r="AB188" t="s">
        <v>473</v>
      </c>
      <c r="AC188"/>
      <c r="AD188"/>
      <c r="AE188"/>
      <c r="AF188"/>
      <c r="AG188"/>
      <c r="AH188"/>
      <c r="AI188"/>
      <c r="AJ188"/>
      <c r="AK188"/>
      <c r="AL188"/>
      <c r="AM188"/>
      <c r="AN188"/>
      <c r="AO188"/>
      <c r="AP188"/>
      <c r="AQ188"/>
      <c r="AR188"/>
      <c r="AS188"/>
      <c r="AT188"/>
      <c r="AU188"/>
      <c r="AV188"/>
    </row>
    <row r="189" spans="1:48" s="1" customFormat="1" ht="12">
      <c r="A189" s="1" t="s">
        <v>109</v>
      </c>
      <c r="B189" s="107">
        <v>99</v>
      </c>
      <c r="C189" t="s">
        <v>473</v>
      </c>
      <c r="D189" t="s">
        <v>473</v>
      </c>
      <c r="E189" t="s">
        <v>473</v>
      </c>
      <c r="F189" t="s">
        <v>473</v>
      </c>
      <c r="G189" t="s">
        <v>473</v>
      </c>
      <c r="H189" t="s">
        <v>473</v>
      </c>
      <c r="I189" t="s">
        <v>473</v>
      </c>
      <c r="J189" t="s">
        <v>473</v>
      </c>
      <c r="K189" t="s">
        <v>473</v>
      </c>
      <c r="L189" s="84">
        <v>6.8</v>
      </c>
      <c r="M189" s="84">
        <v>8.6</v>
      </c>
      <c r="N189" s="84">
        <v>7.7</v>
      </c>
      <c r="O189" s="84">
        <v>8.3</v>
      </c>
      <c r="P189" s="84">
        <v>5.6</v>
      </c>
      <c r="Q189" s="84">
        <v>4.9</v>
      </c>
      <c r="R189" s="84">
        <v>4.7</v>
      </c>
      <c r="S189" s="84">
        <v>4.6</v>
      </c>
      <c r="T189" s="84">
        <v>3.7</v>
      </c>
      <c r="U189" s="84">
        <v>3.2</v>
      </c>
      <c r="V189" s="84">
        <v>3.3</v>
      </c>
      <c r="W189" s="84">
        <v>3.7</v>
      </c>
      <c r="X189" s="84">
        <v>5.1</v>
      </c>
      <c r="Y189" s="84">
        <v>5.7</v>
      </c>
      <c r="Z189" s="84">
        <v>5.2</v>
      </c>
      <c r="AA189" s="84">
        <v>4.7</v>
      </c>
      <c r="AB189" t="s">
        <v>473</v>
      </c>
      <c r="AC189"/>
      <c r="AD189"/>
      <c r="AE189"/>
      <c r="AF189"/>
      <c r="AG189"/>
      <c r="AH189"/>
      <c r="AI189"/>
      <c r="AJ189"/>
      <c r="AK189"/>
      <c r="AL189"/>
      <c r="AM189"/>
      <c r="AN189"/>
      <c r="AO189"/>
      <c r="AP189"/>
      <c r="AQ189"/>
      <c r="AR189"/>
      <c r="AS189"/>
      <c r="AT189"/>
      <c r="AU189"/>
      <c r="AV189"/>
    </row>
    <row r="190" spans="1:48" s="1" customFormat="1" ht="12">
      <c r="A190" s="1" t="s">
        <v>224</v>
      </c>
      <c r="B190" s="107">
        <v>100</v>
      </c>
      <c r="C190" t="s">
        <v>404</v>
      </c>
      <c r="D190" t="s">
        <v>404</v>
      </c>
      <c r="E190" s="84">
        <v>6.2</v>
      </c>
      <c r="F190" s="84">
        <v>6.6</v>
      </c>
      <c r="G190" s="84">
        <v>6.8</v>
      </c>
      <c r="H190">
        <v>6.6</v>
      </c>
      <c r="I190">
        <v>7.9</v>
      </c>
      <c r="J190">
        <v>6</v>
      </c>
      <c r="K190">
        <v>5</v>
      </c>
      <c r="L190">
        <v>5.5</v>
      </c>
      <c r="M190">
        <v>5.7</v>
      </c>
      <c r="N190">
        <v>4.9</v>
      </c>
      <c r="O190">
        <v>4.4</v>
      </c>
      <c r="P190">
        <v>4.8</v>
      </c>
      <c r="Q190">
        <v>6</v>
      </c>
      <c r="R190">
        <v>6</v>
      </c>
      <c r="S190">
        <v>4.7</v>
      </c>
      <c r="T190">
        <v>4.3</v>
      </c>
      <c r="U190">
        <v>3.6</v>
      </c>
      <c r="V190">
        <v>4.1</v>
      </c>
      <c r="W190">
        <v>3.9</v>
      </c>
      <c r="X190" t="s">
        <v>473</v>
      </c>
      <c r="Y190" t="s">
        <v>473</v>
      </c>
      <c r="Z190">
        <v>3</v>
      </c>
      <c r="AA190">
        <v>3.4</v>
      </c>
      <c r="AB190">
        <v>2.9</v>
      </c>
      <c r="AC190"/>
      <c r="AD190"/>
      <c r="AE190"/>
      <c r="AF190"/>
      <c r="AG190"/>
      <c r="AH190"/>
      <c r="AI190"/>
      <c r="AJ190"/>
      <c r="AK190"/>
      <c r="AL190"/>
      <c r="AM190"/>
      <c r="AN190"/>
      <c r="AO190"/>
      <c r="AP190"/>
      <c r="AQ190"/>
      <c r="AR190"/>
      <c r="AS190"/>
      <c r="AT190"/>
      <c r="AU190"/>
      <c r="AV190"/>
    </row>
    <row r="191" spans="1:28" s="1" customFormat="1" ht="12">
      <c r="A191" s="1" t="s">
        <v>230</v>
      </c>
      <c r="B191" s="107">
        <v>101</v>
      </c>
      <c r="C191" t="s">
        <v>473</v>
      </c>
      <c r="D191" t="s">
        <v>473</v>
      </c>
      <c r="E191" t="s">
        <v>404</v>
      </c>
      <c r="F191" t="s">
        <v>404</v>
      </c>
      <c r="G191" t="s">
        <v>404</v>
      </c>
      <c r="H191" t="s">
        <v>404</v>
      </c>
      <c r="I191" t="s">
        <v>404</v>
      </c>
      <c r="J191" t="s">
        <v>404</v>
      </c>
      <c r="K191" t="s">
        <v>404</v>
      </c>
      <c r="L191" t="s">
        <v>404</v>
      </c>
      <c r="M191" t="s">
        <v>404</v>
      </c>
      <c r="N191" t="s">
        <v>404</v>
      </c>
      <c r="O191" t="s">
        <v>404</v>
      </c>
      <c r="P191" t="s">
        <v>404</v>
      </c>
      <c r="Q191" t="s">
        <v>404</v>
      </c>
      <c r="R191" t="s">
        <v>404</v>
      </c>
      <c r="S191" t="s">
        <v>404</v>
      </c>
      <c r="T191" t="s">
        <v>404</v>
      </c>
      <c r="U191" t="s">
        <v>404</v>
      </c>
      <c r="V191" t="s">
        <v>404</v>
      </c>
      <c r="W191" t="s">
        <v>404</v>
      </c>
      <c r="X191" t="s">
        <v>404</v>
      </c>
      <c r="Y191" t="s">
        <v>404</v>
      </c>
      <c r="Z191" t="s">
        <v>404</v>
      </c>
      <c r="AA191" t="s">
        <v>404</v>
      </c>
      <c r="AB191" t="s">
        <v>404</v>
      </c>
    </row>
    <row r="192" spans="1:28" s="1" customFormat="1" ht="12">
      <c r="A192" s="1" t="s">
        <v>176</v>
      </c>
      <c r="C192" t="s">
        <v>473</v>
      </c>
      <c r="D192" t="s">
        <v>473</v>
      </c>
      <c r="E192" t="s">
        <v>404</v>
      </c>
      <c r="F192" t="s">
        <v>404</v>
      </c>
      <c r="G192" t="s">
        <v>404</v>
      </c>
      <c r="H192" t="s">
        <v>404</v>
      </c>
      <c r="I192" t="s">
        <v>404</v>
      </c>
      <c r="J192" t="s">
        <v>404</v>
      </c>
      <c r="K192" t="s">
        <v>404</v>
      </c>
      <c r="L192" t="s">
        <v>404</v>
      </c>
      <c r="M192" t="s">
        <v>404</v>
      </c>
      <c r="N192" t="s">
        <v>404</v>
      </c>
      <c r="O192" t="s">
        <v>404</v>
      </c>
      <c r="P192" t="s">
        <v>404</v>
      </c>
      <c r="Q192" t="s">
        <v>404</v>
      </c>
      <c r="R192" t="s">
        <v>404</v>
      </c>
      <c r="S192" t="s">
        <v>404</v>
      </c>
      <c r="T192" t="s">
        <v>404</v>
      </c>
      <c r="U192" t="s">
        <v>404</v>
      </c>
      <c r="V192" t="s">
        <v>404</v>
      </c>
      <c r="W192" t="s">
        <v>404</v>
      </c>
      <c r="X192" t="s">
        <v>404</v>
      </c>
      <c r="Y192" t="s">
        <v>404</v>
      </c>
      <c r="Z192" t="s">
        <v>404</v>
      </c>
      <c r="AA192" t="s">
        <v>404</v>
      </c>
      <c r="AB192" t="s">
        <v>404</v>
      </c>
    </row>
    <row r="194" ht="12">
      <c r="A194" s="2" t="s">
        <v>1</v>
      </c>
    </row>
    <row r="195" spans="1:3" ht="12">
      <c r="A195" t="s">
        <v>506</v>
      </c>
      <c r="B195" s="10"/>
      <c r="C195" s="9"/>
    </row>
    <row r="196" spans="1:3" ht="12">
      <c r="A196" t="s">
        <v>507</v>
      </c>
      <c r="B196" s="10"/>
      <c r="C196" s="9"/>
    </row>
    <row r="197" spans="1:3" ht="12">
      <c r="A197" t="s">
        <v>508</v>
      </c>
      <c r="B197" s="10"/>
      <c r="C197" s="9"/>
    </row>
    <row r="198" spans="1:3" ht="12">
      <c r="A198" t="s">
        <v>509</v>
      </c>
      <c r="B198" s="10"/>
      <c r="C198" s="9"/>
    </row>
    <row r="199" spans="1:3" ht="12.75">
      <c r="A199" t="s">
        <v>510</v>
      </c>
      <c r="B199" s="12"/>
      <c r="C199" s="9"/>
    </row>
  </sheetData>
  <sheetProtection/>
  <hyperlinks>
    <hyperlink ref="B9" location="Footnotes!A12" display="Footnotes!A12"/>
    <hyperlink ref="B10" location="Footnotes!A13" display="‡ ¶ 2"/>
    <hyperlink ref="B11" location="Footnotes!A14" display="Footnotes!A14"/>
    <hyperlink ref="B14" location="Footnotes!A15" display="‖ 4"/>
    <hyperlink ref="B18" location="Footnotes!A16" display="‡ 5"/>
    <hyperlink ref="B21" location="Footnotes!A17" display="‡ 6"/>
    <hyperlink ref="B22" location="Footnotes!A18" display="Footnotes!A18"/>
    <hyperlink ref="B24" location="Footnotes!A19" display="Footnotes!A19"/>
    <hyperlink ref="B25" location="Footnotes!A20" display="Footnotes!A20"/>
    <hyperlink ref="B28" location="Footnotes!A21" display="‖ 10"/>
    <hyperlink ref="B29" location="Footnotes!A22" display="Footnotes!A22"/>
    <hyperlink ref="B30" location="Footnotes!A23" display="Footnotes!A23"/>
    <hyperlink ref="B31" location="Footnotes!A24" display="‡ 13"/>
    <hyperlink ref="B32" location="Footnotes!A25" display="‖ 14"/>
    <hyperlink ref="B33" location="Footnotes!A26" display="Footnotes!A26"/>
    <hyperlink ref="B34" location="Footnotes!A27" display="‖ 16"/>
    <hyperlink ref="B38" location="Footnotes!A28" display="‖ 17"/>
    <hyperlink ref="B42" location="Footnotes!A29" display="Footnotes!A29"/>
    <hyperlink ref="B43" location="Footnotes!A30" display="‖ 19"/>
    <hyperlink ref="B44" location="Footnotes!A31" display="Footnotes!A31"/>
    <hyperlink ref="B46" location="Footnotes!A32" display="Footnotes!A32"/>
    <hyperlink ref="B47" location="Footnotes!A33" display="Footnotes!A33"/>
    <hyperlink ref="B48" location="Footnotes!A34" display="§ ¶ 23"/>
    <hyperlink ref="B50" location="Footnotes!A35" display="Footnotes!A35"/>
    <hyperlink ref="B53" location="Footnotes!A36" display="Footnotes!A36"/>
    <hyperlink ref="B54" location="Footnotes!A37" display="‡ ‖ 26"/>
    <hyperlink ref="B55" location="Footnotes!A38" display="‡ 27"/>
    <hyperlink ref="B60" location="Footnotes!A39" display="‖ 28"/>
    <hyperlink ref="B64" location="Footnotes!A40" display="Footnotes!A40"/>
    <hyperlink ref="B65" location="Footnotes!A41" display="Footnotes!A41"/>
    <hyperlink ref="B67" location="Footnotes!A42" display="Footnotes!A42"/>
    <hyperlink ref="B69" location="Footnotes!A43" display="Footnotes!A43"/>
    <hyperlink ref="B70" location="Footnotes!A44" display="Footnotes!A44"/>
    <hyperlink ref="B73" location="Footnotes!A45" display="Footnotes!A45"/>
    <hyperlink ref="B74" location="Footnotes!A46" display="Footnotes!A46"/>
    <hyperlink ref="B78" location="Footnotes!A47" display="Footnotes!A47"/>
    <hyperlink ref="B81" location="Footnotes!A48" display="Footnotes!A48"/>
    <hyperlink ref="B83" location="Footnotes!A49" display="§ 38"/>
    <hyperlink ref="B84" location="Footnotes!A50" display="Footnotes!A50"/>
    <hyperlink ref="B85" location="Footnotes!A51" display="Footnotes!A51"/>
    <hyperlink ref="B86" location="Footnotes!A52" display="‡ 41"/>
    <hyperlink ref="B87" location="Footnotes!A53" display="Footnotes!A53"/>
    <hyperlink ref="B88" location="Footnotes!A54" display="Footnotes!A54"/>
    <hyperlink ref="B90" location="Footnotes!A55" display="‖ 44"/>
    <hyperlink ref="B94" location="Footnotes!A56" display="Footnotes!A56"/>
    <hyperlink ref="B96" location="Footnotes!A57" display="Footnotes!A57"/>
    <hyperlink ref="B97" location="Footnotes!A58" display="Footnotes!A58"/>
    <hyperlink ref="B99" location="Footnotes!A59" display="Footnotes!A59"/>
    <hyperlink ref="B101" location="Footnotes!A60" display="Footnotes!A60"/>
    <hyperlink ref="B102" location="Footnotes!A61" display="Footnotes!A61"/>
    <hyperlink ref="B103" location="Footnotes!A62" display="† 51"/>
    <hyperlink ref="B104" location="Footnotes!A63" display="Footnotes!A63"/>
    <hyperlink ref="B105" location="Footnotes!A64" display="Footnotes!A64"/>
    <hyperlink ref="B109" location="Footnotes!A65" display="Footnotes!A65"/>
    <hyperlink ref="B110" location="Footnotes!A66" display="Footnotes!A66"/>
    <hyperlink ref="B114" location="Footnotes!A67" display="Footnotes!A67"/>
    <hyperlink ref="B115" location="Footnotes!A68" display="Footnotes!A68"/>
    <hyperlink ref="B117" location="Footnotes!A69" display="Footnotes!A69"/>
    <hyperlink ref="B119" location="Footnotes!A70" display="Footnotes!A70"/>
    <hyperlink ref="B121" location="Footnotes!A71" display="‡ 60"/>
    <hyperlink ref="B122" location="Footnotes!A72" display="Footnotes!A72"/>
    <hyperlink ref="B125" location="Footnotes!A73" display="† 62"/>
    <hyperlink ref="B127" location="Footnotes!A74" display="‡ 63"/>
    <hyperlink ref="B129" location="Footnotes!A75" display="§ ¶ 64"/>
    <hyperlink ref="B130" location="Footnotes!A76" display="† 65"/>
    <hyperlink ref="B132" location="Footnotes!A77" display="‖ 66"/>
    <hyperlink ref="B135" location="Footnotes!A78" display="† ¶ 67"/>
    <hyperlink ref="B136" location="Footnotes!A79" display="† 68"/>
    <hyperlink ref="B137" location="Footnotes!A80" display="Footnotes!A80"/>
    <hyperlink ref="B139" location="Footnotes!A81" display="Footnotes!A81"/>
    <hyperlink ref="B140" location="Footnotes!A82" display="Footnotes!A82"/>
    <hyperlink ref="B142" location="Footnotes!A83" display="‖ 72"/>
    <hyperlink ref="B144" location="Footnotes!A84" display="Footnotes!A84"/>
    <hyperlink ref="B145" location="Footnotes!A85" display="† 74"/>
    <hyperlink ref="B146" location="Footnotes!A86" display="Footnotes!A86"/>
    <hyperlink ref="B148" location="Footnotes!A87" display="Footnotes!A87"/>
    <hyperlink ref="B150" location="Footnotes!A88" display="† 77"/>
    <hyperlink ref="B152" location="Footnotes!A89" display="Footnotes!A89"/>
    <hyperlink ref="B153" location="Footnotes!A90" display="Footnotes!A90"/>
    <hyperlink ref="B154" location="Footnotes!A91" display="Footnotes!A91"/>
    <hyperlink ref="B156" location="Footnotes!A92" display="Footnotes!A92"/>
    <hyperlink ref="B158" location="Footnotes!A93" display="† ¶ 82"/>
    <hyperlink ref="B159" location="Footnotes!A94" display="Footnotes!A94"/>
    <hyperlink ref="B162" location="Footnotes!A95" display="Footnotes!A95"/>
    <hyperlink ref="B165" location="Footnotes!A96" display="Footnotes!A96"/>
    <hyperlink ref="B166" location="Footnotes!A97" display="Footnotes!A97"/>
    <hyperlink ref="B170" location="Footnotes!A98" display="Footnotes!A98"/>
    <hyperlink ref="B171" location="Footnotes!A99" display="† ¶ 88"/>
    <hyperlink ref="B173" location="Footnotes!A100" display="Footnotes!A100"/>
    <hyperlink ref="B174" location="Footnotes!A101" display="§ 90"/>
    <hyperlink ref="B175" location="Footnotes!A102" display="Footnotes!A102"/>
    <hyperlink ref="B177" location="Footnotes!A103" display="Footnotes!A103"/>
    <hyperlink ref="B179" location="Footnotes!A104" display="¶ 93"/>
    <hyperlink ref="B180" location="Footnotes!A105" display="Footnotes!A105"/>
    <hyperlink ref="B181" location="Footnotes!A106" display="Footnotes!A106"/>
    <hyperlink ref="B185" location="Footnotes!A107" display="‡ 96"/>
    <hyperlink ref="B187" location="Footnotes!A108" display="§ 97"/>
    <hyperlink ref="B188" location="Footnotes!A109" display="Footnotes!A109"/>
    <hyperlink ref="B189" location="Footnotes!A110" display="Footnotes!A110"/>
    <hyperlink ref="B190" location="Footnotes!A111" display="Footnotes!A111"/>
    <hyperlink ref="B191" location="Footnotes!A112" display="Footnotes!A112"/>
  </hyperlink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J212"/>
  <sheetViews>
    <sheetView zoomScalePageLayoutView="0" workbookViewId="0" topLeftCell="A96">
      <selection activeCell="C105" sqref="C105"/>
    </sheetView>
  </sheetViews>
  <sheetFormatPr defaultColWidth="11.00390625" defaultRowHeight="12.75"/>
  <cols>
    <col min="2" max="2" width="61.50390625" style="0" customWidth="1"/>
  </cols>
  <sheetData>
    <row r="1" spans="1:10" ht="15">
      <c r="A1" s="131" t="s">
        <v>72</v>
      </c>
      <c r="B1" s="131"/>
      <c r="C1" s="131"/>
      <c r="D1" s="131"/>
      <c r="E1" s="131"/>
      <c r="F1" s="131"/>
      <c r="G1" s="131"/>
      <c r="H1" s="131"/>
      <c r="I1" s="131"/>
      <c r="J1" s="131"/>
    </row>
    <row r="2" spans="1:7" ht="15">
      <c r="A2" s="7" t="s">
        <v>73</v>
      </c>
      <c r="B2" s="7"/>
      <c r="C2" s="7"/>
      <c r="D2" s="7"/>
      <c r="E2" s="7"/>
      <c r="F2" s="7"/>
      <c r="G2" s="7"/>
    </row>
    <row r="3" spans="1:10" ht="12">
      <c r="A3" s="8"/>
      <c r="B3" s="8"/>
      <c r="C3" s="8"/>
      <c r="D3" s="8"/>
      <c r="E3" s="8"/>
      <c r="F3" s="8"/>
      <c r="G3" s="8"/>
      <c r="H3" s="9"/>
      <c r="I3" s="9"/>
      <c r="J3" s="9"/>
    </row>
    <row r="4" spans="1:10" ht="12">
      <c r="A4" s="105" t="s">
        <v>2</v>
      </c>
      <c r="B4" s="8"/>
      <c r="C4" s="8"/>
      <c r="D4" s="8"/>
      <c r="E4" s="8"/>
      <c r="F4" s="8"/>
      <c r="G4" s="8"/>
      <c r="H4" s="9"/>
      <c r="I4" s="9"/>
      <c r="J4" s="9"/>
    </row>
    <row r="5" spans="1:10" ht="12">
      <c r="A5" s="10" t="s">
        <v>150</v>
      </c>
      <c r="B5" s="9" t="s">
        <v>151</v>
      </c>
      <c r="C5" s="8"/>
      <c r="D5" s="8"/>
      <c r="E5" s="8"/>
      <c r="F5" s="8"/>
      <c r="G5" s="8"/>
      <c r="H5" s="9"/>
      <c r="I5" s="9"/>
      <c r="J5" s="9"/>
    </row>
    <row r="6" spans="1:10" ht="12">
      <c r="A6" s="10" t="s">
        <v>152</v>
      </c>
      <c r="B6" s="9" t="s">
        <v>292</v>
      </c>
      <c r="C6" s="9"/>
      <c r="D6" s="9"/>
      <c r="E6" s="9"/>
      <c r="F6" s="9"/>
      <c r="G6" s="9"/>
      <c r="H6" s="9"/>
      <c r="I6" s="9"/>
      <c r="J6" s="9"/>
    </row>
    <row r="7" spans="1:10" ht="12">
      <c r="A7" s="10" t="s">
        <v>293</v>
      </c>
      <c r="B7" s="9" t="s">
        <v>285</v>
      </c>
      <c r="C7" s="9"/>
      <c r="D7" s="9"/>
      <c r="E7" s="9"/>
      <c r="F7" s="9"/>
      <c r="G7" s="9"/>
      <c r="H7" s="9"/>
      <c r="I7" s="9"/>
      <c r="J7" s="9"/>
    </row>
    <row r="8" spans="1:10" ht="12">
      <c r="A8" s="10" t="s">
        <v>286</v>
      </c>
      <c r="B8" s="9" t="s">
        <v>280</v>
      </c>
      <c r="C8" s="9"/>
      <c r="D8" s="9"/>
      <c r="E8" s="9"/>
      <c r="F8" s="9"/>
      <c r="G8" s="9"/>
      <c r="H8" s="9"/>
      <c r="I8" s="9"/>
      <c r="J8" s="9"/>
    </row>
    <row r="9" spans="1:10" ht="12.75">
      <c r="A9" s="12" t="s">
        <v>385</v>
      </c>
      <c r="B9" s="9" t="s">
        <v>463</v>
      </c>
      <c r="C9" s="9"/>
      <c r="D9" s="9"/>
      <c r="E9" s="9"/>
      <c r="F9" s="9"/>
      <c r="G9" s="9"/>
      <c r="H9" s="9"/>
      <c r="I9" s="9"/>
      <c r="J9" s="9"/>
    </row>
    <row r="10" spans="2:10" ht="12">
      <c r="B10" s="9"/>
      <c r="C10" s="9"/>
      <c r="D10" s="9"/>
      <c r="E10" s="9"/>
      <c r="F10" s="9"/>
      <c r="G10" s="9"/>
      <c r="H10" s="9"/>
      <c r="I10" s="9"/>
      <c r="J10" s="9"/>
    </row>
    <row r="11" ht="12">
      <c r="A11" s="11" t="s">
        <v>3</v>
      </c>
    </row>
    <row r="12" spans="1:2" ht="50.25">
      <c r="A12" s="103">
        <v>1</v>
      </c>
      <c r="B12" s="101" t="s">
        <v>446</v>
      </c>
    </row>
    <row r="13" spans="1:2" ht="37.5">
      <c r="A13" s="103">
        <v>2</v>
      </c>
      <c r="B13" s="101" t="s">
        <v>511</v>
      </c>
    </row>
    <row r="14" spans="1:2" ht="63">
      <c r="A14" s="103">
        <v>3</v>
      </c>
      <c r="B14" s="102" t="s">
        <v>98</v>
      </c>
    </row>
    <row r="15" spans="1:2" ht="50.25">
      <c r="A15" s="103">
        <v>4</v>
      </c>
      <c r="B15" s="101" t="s">
        <v>429</v>
      </c>
    </row>
    <row r="16" spans="1:2" ht="24.75">
      <c r="A16" s="103">
        <v>5</v>
      </c>
      <c r="B16" s="101" t="s">
        <v>17</v>
      </c>
    </row>
    <row r="17" spans="1:2" ht="24.75">
      <c r="A17" s="103">
        <v>6</v>
      </c>
      <c r="B17" s="101" t="s">
        <v>304</v>
      </c>
    </row>
    <row r="18" spans="1:2" ht="63">
      <c r="A18" s="103">
        <v>7</v>
      </c>
      <c r="B18" s="101" t="s">
        <v>120</v>
      </c>
    </row>
    <row r="19" spans="1:2" ht="37.5">
      <c r="A19" s="103">
        <v>8</v>
      </c>
      <c r="B19" s="101" t="s">
        <v>91</v>
      </c>
    </row>
    <row r="20" spans="1:2" ht="12">
      <c r="A20" s="103">
        <v>9</v>
      </c>
      <c r="B20" s="101" t="s">
        <v>248</v>
      </c>
    </row>
    <row r="21" spans="1:2" ht="12">
      <c r="A21" s="103">
        <v>10</v>
      </c>
      <c r="B21" s="101" t="s">
        <v>241</v>
      </c>
    </row>
    <row r="22" spans="1:2" ht="24.75">
      <c r="A22" s="103">
        <v>11</v>
      </c>
      <c r="B22" s="101" t="s">
        <v>332</v>
      </c>
    </row>
    <row r="23" spans="1:2" ht="87.75">
      <c r="A23" s="103">
        <v>12</v>
      </c>
      <c r="B23" s="101" t="s">
        <v>119</v>
      </c>
    </row>
    <row r="24" spans="1:2" ht="75">
      <c r="A24" s="103">
        <v>13</v>
      </c>
      <c r="B24" s="101" t="s">
        <v>18</v>
      </c>
    </row>
    <row r="25" spans="1:2" ht="87.75">
      <c r="A25" s="103">
        <v>14</v>
      </c>
      <c r="B25" s="101" t="s">
        <v>512</v>
      </c>
    </row>
    <row r="26" spans="1:2" ht="24.75">
      <c r="A26" s="103">
        <v>15</v>
      </c>
      <c r="B26" s="101" t="s">
        <v>359</v>
      </c>
    </row>
    <row r="27" spans="1:2" ht="75">
      <c r="A27" s="103">
        <v>16</v>
      </c>
      <c r="B27" s="101" t="s">
        <v>484</v>
      </c>
    </row>
    <row r="28" spans="1:2" ht="24.75">
      <c r="A28" s="103">
        <v>17</v>
      </c>
      <c r="B28" s="101" t="s">
        <v>333</v>
      </c>
    </row>
    <row r="29" spans="1:2" ht="12">
      <c r="A29" s="103">
        <v>18</v>
      </c>
      <c r="B29" s="101" t="s">
        <v>226</v>
      </c>
    </row>
    <row r="30" spans="1:2" ht="37.5">
      <c r="A30" s="103">
        <v>19</v>
      </c>
      <c r="B30" s="101" t="s">
        <v>169</v>
      </c>
    </row>
    <row r="31" spans="1:2" ht="63">
      <c r="A31" s="103">
        <v>20</v>
      </c>
      <c r="B31" s="101" t="s">
        <v>227</v>
      </c>
    </row>
    <row r="32" spans="1:2" ht="24.75">
      <c r="A32" s="103">
        <v>21</v>
      </c>
      <c r="B32" s="101" t="s">
        <v>301</v>
      </c>
    </row>
    <row r="33" spans="1:2" ht="100.5">
      <c r="A33" s="103">
        <v>22</v>
      </c>
      <c r="B33" s="101" t="s">
        <v>159</v>
      </c>
    </row>
    <row r="34" spans="1:2" ht="24.75">
      <c r="A34" s="103">
        <v>23</v>
      </c>
      <c r="B34" s="101" t="s">
        <v>100</v>
      </c>
    </row>
    <row r="35" spans="1:2" ht="37.5">
      <c r="A35" s="103">
        <v>24</v>
      </c>
      <c r="B35" s="101" t="s">
        <v>131</v>
      </c>
    </row>
    <row r="36" spans="1:2" ht="126">
      <c r="A36" s="103">
        <v>25</v>
      </c>
      <c r="B36" s="101" t="s">
        <v>513</v>
      </c>
    </row>
    <row r="37" spans="1:2" ht="12">
      <c r="A37" s="103">
        <v>26</v>
      </c>
      <c r="B37" s="101" t="s">
        <v>194</v>
      </c>
    </row>
    <row r="38" spans="1:2" ht="37.5">
      <c r="A38" s="103">
        <v>27</v>
      </c>
      <c r="B38" s="101" t="s">
        <v>19</v>
      </c>
    </row>
    <row r="39" spans="1:2" ht="75">
      <c r="A39" s="103">
        <v>28</v>
      </c>
      <c r="B39" s="101" t="s">
        <v>20</v>
      </c>
    </row>
    <row r="40" spans="1:2" ht="24.75">
      <c r="A40" s="103">
        <v>29</v>
      </c>
      <c r="B40" s="101" t="s">
        <v>124</v>
      </c>
    </row>
    <row r="41" spans="1:2" ht="63">
      <c r="A41" s="103">
        <v>30</v>
      </c>
      <c r="B41" s="101" t="s">
        <v>133</v>
      </c>
    </row>
    <row r="42" spans="1:2" ht="87.75">
      <c r="A42" s="103">
        <v>31</v>
      </c>
      <c r="B42" s="101" t="s">
        <v>21</v>
      </c>
    </row>
    <row r="43" spans="1:2" ht="24.75">
      <c r="A43" s="103">
        <v>32</v>
      </c>
      <c r="B43" s="101" t="s">
        <v>143</v>
      </c>
    </row>
    <row r="44" spans="1:2" ht="12">
      <c r="A44" s="103">
        <v>33</v>
      </c>
      <c r="B44" s="101" t="s">
        <v>88</v>
      </c>
    </row>
    <row r="45" spans="1:2" ht="37.5">
      <c r="A45" s="103">
        <v>34</v>
      </c>
      <c r="B45" s="101" t="s">
        <v>112</v>
      </c>
    </row>
    <row r="46" spans="1:2" ht="37.5">
      <c r="A46" s="103">
        <v>35</v>
      </c>
      <c r="B46" s="101" t="s">
        <v>256</v>
      </c>
    </row>
    <row r="47" spans="1:2" ht="24.75">
      <c r="A47" s="103">
        <v>36</v>
      </c>
      <c r="B47" s="101" t="s">
        <v>84</v>
      </c>
    </row>
    <row r="48" spans="1:2" ht="12">
      <c r="A48" s="103">
        <v>37</v>
      </c>
      <c r="B48" s="101" t="s">
        <v>130</v>
      </c>
    </row>
    <row r="49" spans="1:2" ht="176.25">
      <c r="A49" s="103">
        <v>38</v>
      </c>
      <c r="B49" s="101" t="s">
        <v>22</v>
      </c>
    </row>
    <row r="50" spans="1:2" ht="37.5">
      <c r="A50" s="103">
        <v>39</v>
      </c>
      <c r="B50" s="101" t="s">
        <v>113</v>
      </c>
    </row>
    <row r="51" spans="1:2" ht="50.25">
      <c r="A51" s="103">
        <v>40</v>
      </c>
      <c r="B51" s="101" t="s">
        <v>211</v>
      </c>
    </row>
    <row r="52" spans="1:2" ht="50.25">
      <c r="A52" s="103">
        <v>41</v>
      </c>
      <c r="B52" s="101" t="s">
        <v>23</v>
      </c>
    </row>
    <row r="53" spans="1:2" ht="24.75">
      <c r="A53" s="103">
        <v>42</v>
      </c>
      <c r="B53" s="101" t="s">
        <v>514</v>
      </c>
    </row>
    <row r="54" spans="1:2" ht="63">
      <c r="A54" s="103">
        <v>43</v>
      </c>
      <c r="B54" s="101" t="s">
        <v>481</v>
      </c>
    </row>
    <row r="55" spans="1:2" ht="75">
      <c r="A55" s="103">
        <v>44</v>
      </c>
      <c r="B55" s="101" t="s">
        <v>485</v>
      </c>
    </row>
    <row r="56" spans="1:2" ht="24.75">
      <c r="A56" s="103">
        <v>45</v>
      </c>
      <c r="B56" s="101" t="s">
        <v>199</v>
      </c>
    </row>
    <row r="57" spans="1:2" ht="24.75">
      <c r="A57" s="103">
        <v>46</v>
      </c>
      <c r="B57" s="101" t="s">
        <v>140</v>
      </c>
    </row>
    <row r="58" spans="1:2" ht="37.5">
      <c r="A58" s="103">
        <v>47</v>
      </c>
      <c r="B58" s="101" t="s">
        <v>240</v>
      </c>
    </row>
    <row r="59" spans="1:2" ht="37.5">
      <c r="A59" s="103">
        <v>48</v>
      </c>
      <c r="B59" s="101" t="s">
        <v>486</v>
      </c>
    </row>
    <row r="60" spans="1:2" ht="176.25">
      <c r="A60" s="103">
        <v>49</v>
      </c>
      <c r="B60" s="101" t="s">
        <v>24</v>
      </c>
    </row>
    <row r="61" spans="1:2" ht="63">
      <c r="A61" s="103">
        <v>50</v>
      </c>
      <c r="B61" s="101" t="s">
        <v>515</v>
      </c>
    </row>
    <row r="62" spans="1:2" ht="24.75">
      <c r="A62" s="103">
        <v>51</v>
      </c>
      <c r="B62" s="101" t="s">
        <v>516</v>
      </c>
    </row>
    <row r="63" spans="1:2" ht="63">
      <c r="A63" s="103">
        <v>52</v>
      </c>
      <c r="B63" s="101" t="s">
        <v>487</v>
      </c>
    </row>
    <row r="64" spans="1:2" ht="50.25">
      <c r="A64" s="103">
        <v>53</v>
      </c>
      <c r="B64" s="101" t="s">
        <v>25</v>
      </c>
    </row>
    <row r="65" spans="1:2" ht="113.25">
      <c r="A65" s="103">
        <v>54</v>
      </c>
      <c r="B65" s="101" t="s">
        <v>26</v>
      </c>
    </row>
    <row r="66" spans="1:2" ht="50.25">
      <c r="A66" s="103">
        <v>55</v>
      </c>
      <c r="B66" s="101" t="s">
        <v>517</v>
      </c>
    </row>
    <row r="67" spans="1:2" ht="100.5">
      <c r="A67" s="103">
        <v>56</v>
      </c>
      <c r="B67" s="102" t="s">
        <v>518</v>
      </c>
    </row>
    <row r="68" spans="1:2" ht="37.5">
      <c r="A68" s="103">
        <v>57</v>
      </c>
      <c r="B68" s="102" t="s">
        <v>27</v>
      </c>
    </row>
    <row r="69" spans="1:2" ht="50.25">
      <c r="A69" s="103">
        <v>58</v>
      </c>
      <c r="B69" s="101" t="s">
        <v>121</v>
      </c>
    </row>
    <row r="70" spans="1:2" ht="50.25">
      <c r="A70" s="103">
        <v>59</v>
      </c>
      <c r="B70" s="101" t="s">
        <v>236</v>
      </c>
    </row>
    <row r="71" spans="1:2" ht="75">
      <c r="A71" s="103">
        <v>60</v>
      </c>
      <c r="B71" s="101" t="s">
        <v>28</v>
      </c>
    </row>
    <row r="72" spans="1:2" ht="24.75">
      <c r="A72" s="103">
        <v>61</v>
      </c>
      <c r="B72" s="101" t="s">
        <v>489</v>
      </c>
    </row>
    <row r="73" spans="1:2" ht="24.75">
      <c r="A73" s="103">
        <v>62</v>
      </c>
      <c r="B73" s="101" t="s">
        <v>126</v>
      </c>
    </row>
    <row r="74" spans="1:2" ht="50.25">
      <c r="A74" s="103">
        <v>63</v>
      </c>
      <c r="B74" s="101" t="s">
        <v>29</v>
      </c>
    </row>
    <row r="75" spans="1:2" ht="12">
      <c r="A75" s="103">
        <v>64</v>
      </c>
      <c r="B75" s="101" t="s">
        <v>127</v>
      </c>
    </row>
    <row r="76" spans="1:2" ht="24.75">
      <c r="A76" s="103">
        <v>65</v>
      </c>
      <c r="B76" s="101" t="s">
        <v>443</v>
      </c>
    </row>
    <row r="77" spans="1:2" ht="37.5">
      <c r="A77" s="103">
        <v>66</v>
      </c>
      <c r="B77" s="101" t="s">
        <v>30</v>
      </c>
    </row>
    <row r="78" spans="1:2" ht="87.75">
      <c r="A78" s="103">
        <v>67</v>
      </c>
      <c r="B78" s="101" t="s">
        <v>105</v>
      </c>
    </row>
    <row r="79" spans="1:2" ht="37.5">
      <c r="A79" s="103">
        <v>68</v>
      </c>
      <c r="B79" s="101" t="s">
        <v>90</v>
      </c>
    </row>
    <row r="80" spans="1:2" ht="87.75">
      <c r="A80" s="103">
        <v>69</v>
      </c>
      <c r="B80" s="101" t="s">
        <v>31</v>
      </c>
    </row>
    <row r="81" spans="1:2" ht="50.25">
      <c r="A81" s="103">
        <v>70</v>
      </c>
      <c r="B81" s="101" t="s">
        <v>117</v>
      </c>
    </row>
    <row r="82" spans="1:2" ht="50.25">
      <c r="A82" s="103">
        <v>71</v>
      </c>
      <c r="B82" s="101" t="s">
        <v>101</v>
      </c>
    </row>
    <row r="83" spans="1:2" ht="37.5">
      <c r="A83" s="103">
        <v>72</v>
      </c>
      <c r="B83" s="101" t="s">
        <v>76</v>
      </c>
    </row>
    <row r="84" spans="1:2" ht="24.75">
      <c r="A84" s="103">
        <v>73</v>
      </c>
      <c r="B84" s="101" t="s">
        <v>142</v>
      </c>
    </row>
    <row r="85" spans="1:2" ht="37.5">
      <c r="A85" s="103">
        <v>74</v>
      </c>
      <c r="B85" s="101" t="s">
        <v>89</v>
      </c>
    </row>
    <row r="86" spans="1:2" ht="63">
      <c r="A86" s="103">
        <v>75</v>
      </c>
      <c r="B86" s="101" t="s">
        <v>104</v>
      </c>
    </row>
    <row r="87" spans="1:2" ht="50.25">
      <c r="A87" s="103">
        <v>76</v>
      </c>
      <c r="B87" s="101" t="s">
        <v>32</v>
      </c>
    </row>
    <row r="88" spans="1:2" ht="63">
      <c r="A88" s="103">
        <v>77</v>
      </c>
      <c r="B88" s="104" t="s">
        <v>519</v>
      </c>
    </row>
    <row r="89" spans="1:2" ht="24.75">
      <c r="A89" s="103">
        <v>78</v>
      </c>
      <c r="B89" s="101" t="s">
        <v>281</v>
      </c>
    </row>
    <row r="90" spans="1:2" ht="24.75">
      <c r="A90" s="103">
        <v>79</v>
      </c>
      <c r="B90" s="101" t="s">
        <v>172</v>
      </c>
    </row>
    <row r="91" spans="1:2" ht="75">
      <c r="A91" s="103">
        <v>80</v>
      </c>
      <c r="B91" s="101" t="s">
        <v>33</v>
      </c>
    </row>
    <row r="92" spans="1:2" ht="50.25">
      <c r="A92" s="103">
        <v>81</v>
      </c>
      <c r="B92" s="101" t="s">
        <v>122</v>
      </c>
    </row>
    <row r="93" spans="1:2" ht="50.25">
      <c r="A93" s="103">
        <v>82</v>
      </c>
      <c r="B93" s="101" t="s">
        <v>118</v>
      </c>
    </row>
    <row r="94" spans="1:2" ht="37.5">
      <c r="A94" s="103">
        <v>83</v>
      </c>
      <c r="B94" s="101" t="s">
        <v>106</v>
      </c>
    </row>
    <row r="95" spans="1:2" ht="63">
      <c r="A95" s="103">
        <v>84</v>
      </c>
      <c r="B95" s="101" t="s">
        <v>34</v>
      </c>
    </row>
    <row r="96" spans="1:2" ht="87.75">
      <c r="A96" s="103">
        <v>85</v>
      </c>
      <c r="B96" s="101" t="s">
        <v>520</v>
      </c>
    </row>
    <row r="97" spans="1:2" ht="50.25">
      <c r="A97" s="103">
        <v>86</v>
      </c>
      <c r="B97" s="101" t="s">
        <v>153</v>
      </c>
    </row>
    <row r="98" spans="1:2" ht="50.25">
      <c r="A98" s="103">
        <v>87</v>
      </c>
      <c r="B98" s="101" t="s">
        <v>107</v>
      </c>
    </row>
    <row r="99" spans="1:2" ht="50.25">
      <c r="A99" s="103">
        <v>88</v>
      </c>
      <c r="B99" s="101" t="s">
        <v>79</v>
      </c>
    </row>
    <row r="100" spans="1:2" ht="75">
      <c r="A100" s="103">
        <v>89</v>
      </c>
      <c r="B100" s="101" t="s">
        <v>114</v>
      </c>
    </row>
    <row r="101" spans="1:2" ht="12">
      <c r="A101" s="103">
        <v>90</v>
      </c>
      <c r="B101" s="101" t="s">
        <v>35</v>
      </c>
    </row>
    <row r="102" spans="1:2" ht="50.25">
      <c r="A102" s="103">
        <v>91</v>
      </c>
      <c r="B102" s="101" t="s">
        <v>86</v>
      </c>
    </row>
    <row r="103" spans="1:2" ht="24.75">
      <c r="A103" s="103">
        <v>92</v>
      </c>
      <c r="B103" s="101" t="s">
        <v>135</v>
      </c>
    </row>
    <row r="104" spans="1:2" ht="24.75">
      <c r="A104" s="103">
        <v>93</v>
      </c>
      <c r="B104" s="101" t="s">
        <v>488</v>
      </c>
    </row>
    <row r="105" spans="1:2" ht="50.25">
      <c r="A105" s="103">
        <v>94</v>
      </c>
      <c r="B105" s="101" t="s">
        <v>521</v>
      </c>
    </row>
    <row r="106" spans="1:2" ht="37.5">
      <c r="A106" s="103">
        <v>95</v>
      </c>
      <c r="B106" s="101" t="s">
        <v>522</v>
      </c>
    </row>
    <row r="107" spans="1:2" ht="24.75">
      <c r="A107" s="103">
        <v>96</v>
      </c>
      <c r="B107" s="101" t="s">
        <v>36</v>
      </c>
    </row>
    <row r="108" spans="1:2" ht="12">
      <c r="A108" s="103">
        <v>97</v>
      </c>
      <c r="B108" s="101" t="s">
        <v>103</v>
      </c>
    </row>
    <row r="109" spans="1:2" ht="75">
      <c r="A109" s="103">
        <v>98</v>
      </c>
      <c r="B109" s="101" t="s">
        <v>523</v>
      </c>
    </row>
    <row r="110" spans="1:2" ht="100.5">
      <c r="A110" s="103">
        <v>99</v>
      </c>
      <c r="B110" s="101" t="s">
        <v>0</v>
      </c>
    </row>
    <row r="111" spans="1:2" ht="37.5">
      <c r="A111" s="103">
        <v>100</v>
      </c>
      <c r="B111" s="101" t="s">
        <v>102</v>
      </c>
    </row>
    <row r="112" spans="1:2" ht="50.25">
      <c r="A112" s="103">
        <v>101</v>
      </c>
      <c r="B112" s="101" t="s">
        <v>85</v>
      </c>
    </row>
    <row r="113" ht="12">
      <c r="A113" s="1"/>
    </row>
    <row r="114" ht="12">
      <c r="A114" s="1"/>
    </row>
    <row r="115" ht="12">
      <c r="A115" s="1"/>
    </row>
    <row r="116" ht="12">
      <c r="A116" s="1"/>
    </row>
    <row r="117" ht="12">
      <c r="A117" s="1"/>
    </row>
    <row r="118" ht="12">
      <c r="A118" s="3"/>
    </row>
    <row r="119" ht="12">
      <c r="A119" s="1"/>
    </row>
    <row r="120" ht="12">
      <c r="A120" s="1"/>
    </row>
    <row r="121" ht="12">
      <c r="A121" s="1"/>
    </row>
    <row r="122" ht="12">
      <c r="A122" s="1"/>
    </row>
    <row r="123" ht="12">
      <c r="A123" s="1"/>
    </row>
    <row r="124" ht="12">
      <c r="A124" s="1"/>
    </row>
    <row r="125" ht="12">
      <c r="A125" s="1"/>
    </row>
    <row r="126" ht="12">
      <c r="A126" s="1"/>
    </row>
    <row r="127" ht="12">
      <c r="A127" s="1"/>
    </row>
    <row r="128" ht="12">
      <c r="A128" s="1"/>
    </row>
    <row r="129" ht="12">
      <c r="A129" s="1"/>
    </row>
    <row r="130" ht="12">
      <c r="A130" s="1"/>
    </row>
    <row r="131" ht="12">
      <c r="A131" s="1"/>
    </row>
    <row r="132" ht="12">
      <c r="A132" s="1"/>
    </row>
    <row r="133" ht="12">
      <c r="A133" s="1"/>
    </row>
    <row r="134" ht="12">
      <c r="A134" s="1"/>
    </row>
    <row r="135" ht="12">
      <c r="A135" s="3"/>
    </row>
    <row r="136" ht="12">
      <c r="A136" s="1"/>
    </row>
    <row r="137" ht="12">
      <c r="A137" s="1"/>
    </row>
    <row r="138" ht="12">
      <c r="A138" s="1"/>
    </row>
    <row r="139" ht="12">
      <c r="A139" s="1"/>
    </row>
    <row r="140" ht="12">
      <c r="A140" s="1"/>
    </row>
    <row r="141" ht="12">
      <c r="A141" s="1"/>
    </row>
    <row r="142" ht="12">
      <c r="A142" s="3"/>
    </row>
    <row r="143" ht="12">
      <c r="A143" s="1"/>
    </row>
    <row r="144" ht="12">
      <c r="A144" s="1"/>
    </row>
    <row r="145" ht="12">
      <c r="A145" s="1"/>
    </row>
    <row r="146" ht="12">
      <c r="A146" s="1"/>
    </row>
    <row r="147" ht="12">
      <c r="A147" s="1"/>
    </row>
    <row r="148" ht="12">
      <c r="A148" s="2"/>
    </row>
    <row r="149" ht="12">
      <c r="A149" s="1"/>
    </row>
    <row r="150" ht="12">
      <c r="A150" s="1"/>
    </row>
    <row r="151" ht="12">
      <c r="A151" s="1"/>
    </row>
    <row r="152" ht="12">
      <c r="A152" s="1"/>
    </row>
    <row r="153" ht="12">
      <c r="A153" s="1"/>
    </row>
    <row r="154" ht="12">
      <c r="A154" s="1"/>
    </row>
    <row r="155" ht="12">
      <c r="A155" s="1"/>
    </row>
    <row r="156" ht="12">
      <c r="A156" s="1"/>
    </row>
    <row r="157" ht="12">
      <c r="A157" s="1"/>
    </row>
    <row r="158" ht="12">
      <c r="A158" s="1"/>
    </row>
    <row r="159" ht="12">
      <c r="A159" s="1"/>
    </row>
    <row r="160" ht="12">
      <c r="A160" s="1"/>
    </row>
    <row r="161" ht="12">
      <c r="A161" s="1"/>
    </row>
    <row r="162" ht="12">
      <c r="A162" s="1"/>
    </row>
    <row r="163" ht="12">
      <c r="A163" s="1"/>
    </row>
    <row r="164" ht="12">
      <c r="A164" s="1"/>
    </row>
    <row r="165" ht="12">
      <c r="A165" s="1"/>
    </row>
    <row r="166" ht="12">
      <c r="A166" s="1"/>
    </row>
    <row r="167" ht="12">
      <c r="A167" s="1"/>
    </row>
    <row r="168" ht="12">
      <c r="A168" s="1"/>
    </row>
    <row r="169" ht="12">
      <c r="A169" s="1"/>
    </row>
    <row r="170" ht="12">
      <c r="A170" s="1"/>
    </row>
    <row r="171" ht="12">
      <c r="A171" s="1"/>
    </row>
    <row r="172" ht="12">
      <c r="A172" s="1"/>
    </row>
    <row r="173" ht="12">
      <c r="A173" s="1"/>
    </row>
    <row r="174" ht="12">
      <c r="A174" s="1"/>
    </row>
    <row r="175" ht="12">
      <c r="A175" s="1"/>
    </row>
    <row r="176" ht="12">
      <c r="A176" s="1"/>
    </row>
    <row r="177" ht="12">
      <c r="A177" s="1"/>
    </row>
    <row r="178" ht="12">
      <c r="A178" s="1"/>
    </row>
    <row r="179" ht="12">
      <c r="A179" s="1"/>
    </row>
    <row r="180" ht="12">
      <c r="A180" s="1"/>
    </row>
    <row r="181" ht="12">
      <c r="A181" s="1"/>
    </row>
    <row r="182" ht="12">
      <c r="A182" s="1"/>
    </row>
    <row r="183" ht="12">
      <c r="A183" s="1"/>
    </row>
    <row r="184" ht="12">
      <c r="A184" s="1"/>
    </row>
    <row r="185" ht="12">
      <c r="A185" s="1"/>
    </row>
    <row r="186" ht="12">
      <c r="A186" s="1"/>
    </row>
    <row r="187" ht="12">
      <c r="A187" s="1"/>
    </row>
    <row r="188" ht="12">
      <c r="A188" s="1"/>
    </row>
    <row r="189" ht="12">
      <c r="A189" s="1"/>
    </row>
    <row r="190" ht="12">
      <c r="A190" s="1"/>
    </row>
    <row r="191" ht="12">
      <c r="A191" s="1"/>
    </row>
    <row r="192" ht="12">
      <c r="A192" s="1"/>
    </row>
    <row r="193" ht="12">
      <c r="A193" s="1"/>
    </row>
    <row r="194" ht="12">
      <c r="A194" s="1"/>
    </row>
    <row r="195" ht="12">
      <c r="A195" s="1"/>
    </row>
    <row r="196" ht="12">
      <c r="A196" s="2"/>
    </row>
    <row r="197" ht="12">
      <c r="A197" s="1"/>
    </row>
    <row r="198" ht="12">
      <c r="A198" s="1"/>
    </row>
    <row r="199" ht="12">
      <c r="A199" s="1"/>
    </row>
    <row r="200" ht="12">
      <c r="A200" s="1"/>
    </row>
    <row r="201" ht="12">
      <c r="A201" s="1"/>
    </row>
    <row r="202" ht="12">
      <c r="A202" s="1"/>
    </row>
    <row r="203" ht="12">
      <c r="A203" s="1"/>
    </row>
    <row r="204" ht="12">
      <c r="A204" s="1"/>
    </row>
    <row r="205" ht="12">
      <c r="A205" s="1"/>
    </row>
    <row r="206" ht="12">
      <c r="A206" s="1"/>
    </row>
    <row r="207" ht="12">
      <c r="A207" s="1"/>
    </row>
    <row r="208" ht="12">
      <c r="A208" s="1"/>
    </row>
    <row r="209" ht="12">
      <c r="A209" s="1"/>
    </row>
    <row r="210" ht="12">
      <c r="A210" s="1"/>
    </row>
    <row r="211" ht="12">
      <c r="A211" s="1"/>
    </row>
    <row r="212" ht="12">
      <c r="A212" s="1"/>
    </row>
  </sheetData>
  <sheetProtection/>
  <mergeCells count="1">
    <mergeCell ref="A1:J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df</cp:lastModifiedBy>
  <cp:lastPrinted>2010-03-08T12:16:49Z</cp:lastPrinted>
  <dcterms:created xsi:type="dcterms:W3CDTF">2009-03-10T04:07:32Z</dcterms:created>
  <dcterms:modified xsi:type="dcterms:W3CDTF">2014-04-30T09:49:57Z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